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NĂM 2024\CÔNG KHAI\DU TOAN HĐND THÔNG QUA\BO SUNG DOT 1\"/>
    </mc:Choice>
  </mc:AlternateContent>
  <bookViews>
    <workbookView xWindow="0" yWindow="0" windowWidth="15356" windowHeight="7753"/>
  </bookViews>
  <sheets>
    <sheet name="DT1-2024-B48-TT343-75" sheetId="1" r:id="rId1"/>
  </sheets>
  <externalReferences>
    <externalReference r:id="rId2"/>
    <externalReference r:id="rId3"/>
    <externalReference r:id="rId4"/>
  </externalReferences>
  <definedNames>
    <definedName name="_xlnm.Print_Titles" localSheetId="0">'DT1-2024-B48-TT343-75'!$5:$7</definedName>
  </definedNames>
  <calcPr calcId="152511"/>
</workbook>
</file>

<file path=xl/calcChain.xml><?xml version="1.0" encoding="utf-8"?>
<calcChain xmlns="http://schemas.openxmlformats.org/spreadsheetml/2006/main">
  <c r="C25" i="1" l="1"/>
  <c r="D21" i="1"/>
  <c r="C21" i="1"/>
  <c r="C20" i="1"/>
  <c r="D18" i="1"/>
  <c r="C18" i="1"/>
  <c r="C17" i="1"/>
  <c r="D16" i="1"/>
  <c r="C16" i="1"/>
  <c r="D14" i="1"/>
  <c r="C14" i="1"/>
  <c r="D13" i="1"/>
  <c r="C13" i="1"/>
  <c r="D12" i="1"/>
  <c r="C12" i="1"/>
  <c r="D11" i="1"/>
  <c r="C11" i="1"/>
  <c r="D10" i="1"/>
  <c r="C10" i="1"/>
  <c r="C41" i="1" l="1"/>
  <c r="C40" i="1"/>
  <c r="C39" i="1"/>
  <c r="C38" i="1"/>
  <c r="C37" i="1"/>
  <c r="C36" i="1"/>
  <c r="C33" i="1"/>
  <c r="D33" i="1" s="1"/>
  <c r="C32" i="1"/>
  <c r="D32" i="1" s="1"/>
  <c r="D31" i="1"/>
  <c r="C31" i="1"/>
  <c r="D30" i="1"/>
  <c r="C30" i="1"/>
  <c r="C29" i="1"/>
  <c r="D29" i="1" s="1"/>
  <c r="C28" i="1"/>
  <c r="D28" i="1" s="1"/>
  <c r="C27" i="1"/>
  <c r="D27" i="1" s="1"/>
  <c r="C26" i="1"/>
  <c r="D26" i="1" s="1"/>
  <c r="D25" i="1"/>
  <c r="D36" i="1" l="1"/>
  <c r="D24" i="1"/>
  <c r="C24" i="1"/>
  <c r="C35" i="1" l="1"/>
  <c r="D19" i="1"/>
  <c r="C19" i="1"/>
  <c r="C15" i="1" l="1"/>
  <c r="C9" i="1" s="1"/>
  <c r="C8" i="1" s="1"/>
  <c r="D15" i="1" l="1"/>
  <c r="D9" i="1" s="1"/>
  <c r="D8" i="1" l="1"/>
  <c r="A37" i="1"/>
  <c r="A38" i="1" s="1"/>
  <c r="A39" i="1" s="1"/>
  <c r="A11" i="1"/>
  <c r="A12" i="1" s="1"/>
  <c r="A13" i="1" s="1"/>
  <c r="A14" i="1" s="1"/>
  <c r="A15" i="1" s="1"/>
  <c r="A18" i="1" s="1"/>
  <c r="A19" i="1" s="1"/>
  <c r="A24" i="1" s="1"/>
  <c r="A25" i="1" s="1"/>
  <c r="A26" i="1" s="1"/>
  <c r="A27" i="1" s="1"/>
  <c r="A28" i="1" s="1"/>
</calcChain>
</file>

<file path=xl/sharedStrings.xml><?xml version="1.0" encoding="utf-8"?>
<sst xmlns="http://schemas.openxmlformats.org/spreadsheetml/2006/main" count="85" uniqueCount="51">
  <si>
    <t>(Dự toán trình Hội đồng nhân dân)</t>
  </si>
  <si>
    <t>STT</t>
  </si>
  <si>
    <t>NỘI DUNG</t>
  </si>
  <si>
    <t>I</t>
  </si>
  <si>
    <t>II</t>
  </si>
  <si>
    <t>III</t>
  </si>
  <si>
    <t>IV</t>
  </si>
  <si>
    <t>-</t>
  </si>
  <si>
    <t>TỔNG THU NGÂN SÁCH NHÀ NƯỚC</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</si>
  <si>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</si>
  <si>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</si>
  <si>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</si>
  <si>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</si>
  <si>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</si>
  <si>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</si>
  <si>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</si>
  <si>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</si>
  <si>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</si>
  <si>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</si>
  <si>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</si>
  <si>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</si>
  <si>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địa phương</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</si>
  <si>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</si>
  <si>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</si>
  <si>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</si>
  <si>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</si>
  <si>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</si>
  <si>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</si>
  <si>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</si>
  <si>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</si>
  <si>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</si>
  <si>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</si>
  <si>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</si>
  <si>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</si>
  <si>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 xml:space="preserve">Thu từ dầu thô </t>
  </si>
  <si>
    <t>Thu từ hoạt động xuất, nhập khẩu</t>
  </si>
  <si>
    <t>Thuế giá trị gia tăng thu từ hàng hóa nhập khẩu</t>
  </si>
  <si>
    <t>Thuế xuất khẩu</t>
  </si>
  <si>
    <t>Thuế nhập khẩu</t>
  </si>
  <si>
    <t>Thuế tiêu thụ đặc biệt thu từ hàng hóa nhập khẩu</t>
  </si>
  <si>
    <t>Thu khác</t>
  </si>
  <si>
    <t>Thu viện trợ</t>
  </si>
  <si>
    <t>Thuế bảo vệ môi trường thu từ hàng hóa nhập khẩu</t>
  </si>
  <si>
    <t>UBND TỈNH ĐỒNG NAI</t>
  </si>
  <si>
    <t>Đơn vị: Triệu đồng</t>
  </si>
  <si>
    <t xml:space="preserve">DỰ TOÁN </t>
  </si>
  <si>
    <t>Biểu số 48/CK-NSNN</t>
  </si>
  <si>
    <t>DỰ TOÁN THU NGÂN SÁCH NHÀ NƯỚC ĐIỀU CHỈNH, BỔ SUNG ĐỢT 1 NĂM 2024</t>
  </si>
  <si>
    <t>(Đính kèm Quyết định số               /QĐ-UBND ngày               /      /2024 của UBND tỉnh Đồng Nai)</t>
  </si>
  <si>
    <t>TỔNG THU
NSNN SAU ĐIỀU CHỈNH</t>
  </si>
  <si>
    <t>THU
NSĐP SAU ĐIỀU CHỈNH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</si>
</sst>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19"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sz val="13"/>
      <name val="Times New Roman"/>
      <family val="1"/>
    </font>
    <font>
      <i/>
      <sz val="14"/>
      <name val="Times New Roman"/>
      <family val="1"/>
    </font>
    <font>
      <sz val="14"/>
      <name val="Times New Roman"/>
      <family val="1"/>
    </font>
    <font>
      <b/>
      <sz val="11"/>
      <name val="Times New Roman"/>
      <family val="1"/>
    </font>
    <font>
      <sz val="12"/>
      <name val=".VnTime"/>
      <family val="2"/>
    </font>
    <font>
      <sz val="10"/>
      <name val="Arial"/>
      <family val="2"/>
      <charset val="163"/>
    </font>
    <font>
      <sz val="13"/>
      <name val=".VnTime"/>
      <family val="2"/>
    </font>
    <font>
      <sz val="11"/>
      <name val="Times New Roman"/>
      <family val="1"/>
      <charset val="163"/>
    </font>
    <font>
      <sz val="11"/>
      <name val="Times New Roman"/>
      <family val="1"/>
    </font>
    <font>
      <sz val="11"/>
      <color theme="1"/>
      <name val="Calibri"/>
      <family val="2"/>
      <charset val="163"/>
      <scheme val="minor"/>
    </font>
    <font>
      <sz val="11"/>
      <color theme="1"/>
      <name val="Calibri"/>
      <family val="2"/>
      <scheme val="minor"/>
    </font>
    <font>
      <i/>
      <sz val="11"/>
      <name val="Times New Roman"/>
      <family val="1"/>
    </font>
    <font>
      <b/>
      <sz val="13"/>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3">
    <xf numFmtId="0" fontId="0" fillId="0" borderId="0"/>
    <xf numFmtId="43" fontId="13" fillId="0" borderId="0" applyFont="0" applyFill="0" applyBorder="0" applyAlignment="0" applyProtection="0"/>
    <xf numFmtId="44" fontId="13" fillId="0" borderId="0" applyFont="0" applyFill="0" applyBorder="0" applyAlignment="0" applyProtection="0"/>
    <xf numFmtId="164" fontId="12" fillId="0" borderId="0" applyFont="0" applyFill="0" applyBorder="0" applyAlignment="0" applyProtection="0"/>
    <xf numFmtId="0" fontId="10" fillId="0" borderId="0"/>
    <xf numFmtId="0" fontId="11" fillId="0" borderId="0"/>
    <xf numFmtId="0" fontId="2" fillId="0" borderId="0"/>
    <xf numFmtId="0" fontId="15" fillId="0" borderId="0"/>
    <xf numFmtId="0" fontId="10" fillId="0" borderId="0"/>
    <xf numFmtId="0" fontId="13" fillId="0" borderId="0"/>
    <xf numFmtId="0" fontId="1" fillId="0" borderId="0"/>
    <xf numFmtId="43" fontId="16" fillId="0" borderId="0" applyFont="0" applyFill="0" applyBorder="0" applyAlignment="0" applyProtection="0"/>
    <xf numFmtId="9" fontId="16" fillId="0" borderId="0" applyFont="0" applyFill="0" applyBorder="0" applyAlignment="0" applyProtection="0"/>
  </cellStyleXfs>
  <cellXfs count="48">
    <xf numFmtId="0" fontId="0" fillId="0" borderId="0" xfId="0"/>
    <xf numFmtId="0" fontId="8" fillId="0" borderId="0" xfId="4" applyFont="1" applyFill="1"/>
    <xf numFmtId="0" fontId="3" fillId="0" borderId="0" xfId="0" applyFont="1" applyFill="1"/>
    <xf numFmtId="0" fontId="8" fillId="0" borderId="0" xfId="0" applyFont="1" applyFill="1"/>
    <xf numFmtId="0" fontId="7" fillId="0" borderId="0" xfId="0" applyFont="1" applyFill="1"/>
    <xf numFmtId="0" fontId="6" fillId="0" borderId="4" xfId="0" applyFont="1" applyFill="1" applyBorder="1"/>
    <xf numFmtId="0" fontId="6" fillId="0" borderId="0" xfId="0" applyFont="1" applyFill="1"/>
    <xf numFmtId="0" fontId="8" fillId="0" borderId="4" xfId="0" applyFont="1" applyFill="1" applyBorder="1"/>
    <xf numFmtId="0" fontId="7" fillId="0" borderId="0" xfId="0" quotePrefix="1" applyFont="1" applyFill="1" applyAlignment="1">
      <alignment horizontal="left"/>
    </xf>
    <xf numFmtId="0" fontId="7" fillId="0" borderId="0" xfId="0" quotePrefix="1" applyFont="1" applyFill="1" applyBorder="1"/>
    <xf numFmtId="165" fontId="8" fillId="0" borderId="0" xfId="11" applyNumberFormat="1" applyFont="1" applyFill="1"/>
    <xf numFmtId="165" fontId="3" fillId="0" borderId="0" xfId="11" applyNumberFormat="1" applyFont="1" applyFill="1"/>
    <xf numFmtId="165" fontId="14" fillId="0" borderId="2" xfId="11" applyNumberFormat="1" applyFont="1" applyFill="1" applyBorder="1"/>
    <xf numFmtId="165" fontId="17" fillId="0" borderId="2" xfId="11" applyNumberFormat="1" applyFont="1" applyFill="1" applyBorder="1"/>
    <xf numFmtId="165" fontId="14" fillId="0" borderId="6" xfId="11" applyNumberFormat="1" applyFont="1" applyFill="1" applyBorder="1"/>
    <xf numFmtId="165" fontId="14" fillId="0" borderId="2" xfId="11" applyNumberFormat="1" applyFont="1" applyFill="1" applyBorder="1" applyAlignment="1">
      <alignment vertical="center"/>
    </xf>
    <xf numFmtId="165" fontId="9" fillId="0" borderId="2" xfId="11" applyNumberFormat="1" applyFont="1" applyFill="1" applyBorder="1"/>
    <xf numFmtId="165" fontId="9" fillId="0" borderId="1" xfId="11" applyNumberFormat="1" applyFont="1" applyFill="1" applyBorder="1"/>
    <xf numFmtId="165" fontId="9" fillId="0" borderId="7" xfId="11" applyNumberFormat="1" applyFont="1" applyFill="1" applyBorder="1" applyAlignment="1">
      <alignment horizontal="center" vertical="center" wrapText="1"/>
    </xf>
    <xf numFmtId="0" fontId="5" fillId="0" borderId="0" xfId="0" applyNumberFormat="1" applyFont="1" applyFill="1" applyAlignment="1">
      <alignment vertical="center" wrapText="1"/>
    </xf>
    <xf numFmtId="0" fontId="3" fillId="0" borderId="0" xfId="0" applyFont="1" applyFill="1" applyAlignment="1"/>
    <xf numFmtId="0" fontId="18" fillId="0" borderId="0" xfId="0" applyFont="1" applyFill="1" applyAlignment="1">
      <alignment horizontal="centerContinuous"/>
    </xf>
    <xf numFmtId="165" fontId="6" fillId="0" borderId="0" xfId="11" applyNumberFormat="1" applyFont="1" applyFill="1" applyAlignment="1">
      <alignment horizontal="centerContinuous"/>
    </xf>
    <xf numFmtId="0" fontId="4" fillId="0" borderId="0" xfId="0" applyFont="1" applyFill="1" applyAlignment="1">
      <alignment horizontal="left"/>
    </xf>
    <xf numFmtId="0" fontId="5" fillId="0" borderId="0" xfId="0" applyNumberFormat="1" applyFont="1" applyFill="1" applyAlignment="1">
      <alignment horizontal="center" vertical="center" wrapText="1"/>
    </xf>
    <xf numFmtId="9" fontId="4" fillId="0" borderId="0" xfId="12" applyFont="1" applyFill="1" applyAlignment="1">
      <alignment horizont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14" fillId="0" borderId="7" xfId="0" quotePrefix="1" applyFont="1" applyFill="1" applyBorder="1" applyAlignment="1">
      <alignment horizontal="center" vertical="center"/>
    </xf>
    <xf numFmtId="165" fontId="9" fillId="0" borderId="9" xfId="11" applyNumberFormat="1" applyFont="1" applyFill="1" applyBorder="1" applyAlignment="1">
      <alignment horizontal="center" vertical="center" wrapText="1"/>
    </xf>
    <xf numFmtId="165" fontId="9" fillId="0" borderId="10" xfId="11" applyNumberFormat="1" applyFont="1" applyFill="1" applyBorder="1" applyAlignment="1">
      <alignment horizontal="center" vertical="center" wrapText="1"/>
    </xf>
    <xf numFmtId="165" fontId="9" fillId="0" borderId="11" xfId="11" applyNumberFormat="1" applyFont="1" applyFill="1" applyBorder="1" applyAlignment="1">
      <alignment horizontal="center" vertical="center" wrapText="1"/>
    </xf>
    <xf numFmtId="165" fontId="9" fillId="0" borderId="12" xfId="11"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9" fillId="0" borderId="1" xfId="0" applyFont="1" applyFill="1" applyBorder="1" applyAlignment="1">
      <alignment horizontal="center"/>
    </xf>
    <xf numFmtId="0" fontId="9" fillId="0" borderId="5" xfId="0" applyFont="1" applyFill="1" applyBorder="1"/>
    <xf numFmtId="0" fontId="9" fillId="0" borderId="2" xfId="0" applyFont="1" applyFill="1" applyBorder="1" applyAlignment="1">
      <alignment horizontal="center"/>
    </xf>
    <xf numFmtId="0" fontId="9" fillId="0" borderId="3" xfId="0" applyFont="1" applyFill="1" applyBorder="1"/>
    <xf numFmtId="0" fontId="14" fillId="0" borderId="2" xfId="0" applyFont="1" applyFill="1" applyBorder="1" applyAlignment="1">
      <alignment horizontal="center"/>
    </xf>
    <xf numFmtId="0" fontId="14" fillId="0" borderId="3" xfId="0" applyFont="1" applyFill="1" applyBorder="1"/>
    <xf numFmtId="0" fontId="17" fillId="0" borderId="2" xfId="0" quotePrefix="1" applyFont="1" applyFill="1" applyBorder="1" applyAlignment="1">
      <alignment horizontal="center"/>
    </xf>
    <xf numFmtId="0" fontId="17" fillId="0" borderId="2" xfId="0" applyFont="1" applyFill="1" applyBorder="1"/>
    <xf numFmtId="0" fontId="14" fillId="0" borderId="2" xfId="0" quotePrefix="1" applyFont="1" applyFill="1" applyBorder="1" applyAlignment="1">
      <alignment horizontal="center"/>
    </xf>
    <xf numFmtId="0" fontId="17" fillId="0" borderId="3" xfId="0" applyFont="1" applyFill="1" applyBorder="1"/>
    <xf numFmtId="0" fontId="14" fillId="0" borderId="2" xfId="0" applyFont="1" applyFill="1" applyBorder="1" applyAlignment="1">
      <alignment horizontal="center" vertical="center"/>
    </xf>
    <xf numFmtId="0" fontId="14" fillId="0" borderId="3" xfId="0" applyFont="1" applyFill="1" applyBorder="1" applyAlignment="1">
      <alignment vertical="center" wrapText="1"/>
    </xf>
    <xf numFmtId="0" fontId="9" fillId="0" borderId="6" xfId="0" applyFont="1" applyFill="1" applyBorder="1" applyAlignment="1">
      <alignment horizontal="center"/>
    </xf>
    <xf numFmtId="0" fontId="9" fillId="0" borderId="6" xfId="0" applyFont="1" applyFill="1" applyBorder="1"/>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PL_DuToan_2024_Dot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NHUNG\Google%20Drive\N&#258;M%202023\C&#212;NG%20KHAI\D&#7920;%20TO&#193;N%202023%20TR&#204;NH%20H&#272;ND%20T&#7880;NH\T&#192;I%20LI&#7878;U\20221119_PL_DuToan2023_G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rive/N&#258;M%202024/C&#212;NG%20KHAI/DU%20TOAN%20H&#272;ND%20TH&#212;NG%20QUA/7.%20D&#7921;%20to&#225;n%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3"/>
      <sheetName val="36"/>
      <sheetName val="37T"/>
      <sheetName val="42"/>
      <sheetName val="I - Thu"/>
      <sheetName val="IIA"/>
      <sheetName val="IIB"/>
      <sheetName val="IIICĐ Ng"/>
      <sheetName val="IV-Chi"/>
      <sheetName val="V"/>
      <sheetName val="VI"/>
      <sheetName val="ThuyetMinh"/>
    </sheetNames>
    <sheetDataSet>
      <sheetData sheetId="0"/>
      <sheetData sheetId="1">
        <row r="12">
          <cell r="G12">
            <v>1470000</v>
          </cell>
          <cell r="H12">
            <v>872500</v>
          </cell>
        </row>
        <row r="17">
          <cell r="G17">
            <v>2230000</v>
          </cell>
          <cell r="H17">
            <v>1209000</v>
          </cell>
        </row>
        <row r="22">
          <cell r="G22">
            <v>12874000</v>
          </cell>
          <cell r="H22">
            <v>6342500</v>
          </cell>
        </row>
        <row r="28">
          <cell r="G28">
            <v>5904000</v>
          </cell>
          <cell r="H28">
            <v>3032000</v>
          </cell>
        </row>
        <row r="35">
          <cell r="G35">
            <v>6200000</v>
          </cell>
          <cell r="H35">
            <v>3100000</v>
          </cell>
        </row>
        <row r="36">
          <cell r="G36">
            <v>1000000</v>
          </cell>
          <cell r="H36">
            <v>1000000</v>
          </cell>
        </row>
        <row r="38">
          <cell r="G38">
            <v>220000</v>
          </cell>
        </row>
        <row r="39">
          <cell r="G39">
            <v>330000</v>
          </cell>
          <cell r="H39">
            <v>165000</v>
          </cell>
        </row>
        <row r="41">
          <cell r="G41">
            <v>160000</v>
          </cell>
        </row>
        <row r="42">
          <cell r="G42">
            <v>340000</v>
          </cell>
          <cell r="H42">
            <v>340000</v>
          </cell>
        </row>
        <row r="45">
          <cell r="G45">
            <v>100000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18"/>
      <sheetName val="30"/>
      <sheetName val="31"/>
      <sheetName val="32"/>
      <sheetName val="33"/>
      <sheetName val="34"/>
      <sheetName val="35"/>
      <sheetName val="37"/>
      <sheetName val="38"/>
      <sheetName val="39"/>
      <sheetName val="41"/>
      <sheetName val="42"/>
      <sheetName val="III Chi_Tinh"/>
      <sheetName val="IV Thu_H"/>
      <sheetName val="V Chi_H"/>
      <sheetName val="VI BS_H"/>
      <sheetName val="I TTR THU"/>
      <sheetName val="II TTR CHI"/>
    </sheetNames>
    <sheetDataSet>
      <sheetData sheetId="0"/>
      <sheetData sheetId="1">
        <row r="12">
          <cell r="G12">
            <v>1800000</v>
          </cell>
        </row>
        <row r="43">
          <cell r="G43">
            <v>0</v>
          </cell>
          <cell r="H43">
            <v>0</v>
          </cell>
        </row>
        <row r="69">
          <cell r="H69">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III Chi_Tinh"/>
      <sheetName val="IV Thu_H"/>
      <sheetName val="V Chi_H"/>
      <sheetName val="VI BS_H"/>
      <sheetName val="I TTR THU"/>
      <sheetName val="II TTR CHI"/>
    </sheetNames>
    <sheetDataSet>
      <sheetData sheetId="0"/>
      <sheetData sheetId="1">
        <row r="12">
          <cell r="G12">
            <v>1470000</v>
          </cell>
        </row>
        <row r="46">
          <cell r="G46">
            <v>600000</v>
          </cell>
        </row>
        <row r="48">
          <cell r="G48">
            <v>3600000</v>
          </cell>
        </row>
        <row r="50">
          <cell r="G50">
            <v>1000</v>
          </cell>
        </row>
        <row r="51">
          <cell r="G51">
            <v>750000</v>
          </cell>
          <cell r="H51">
            <v>300000</v>
          </cell>
        </row>
        <row r="54">
          <cell r="G54">
            <v>11000</v>
          </cell>
        </row>
        <row r="55">
          <cell r="G55">
            <v>600000</v>
          </cell>
        </row>
        <row r="57">
          <cell r="G57">
            <v>110000</v>
          </cell>
          <cell r="H57">
            <v>74300</v>
          </cell>
        </row>
        <row r="60">
          <cell r="G60">
            <v>1870000</v>
          </cell>
        </row>
        <row r="66">
          <cell r="G66">
            <v>112000</v>
          </cell>
        </row>
        <row r="67">
          <cell r="G67">
            <v>1860000</v>
          </cell>
        </row>
        <row r="68">
          <cell r="G68">
            <v>100000</v>
          </cell>
        </row>
        <row r="69">
          <cell r="G69">
            <v>65000</v>
          </cell>
        </row>
        <row r="70">
          <cell r="G70">
            <v>15603000</v>
          </cell>
        </row>
        <row r="71">
          <cell r="G71">
            <v>60000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8"/>
  <sheetViews>
    <sheetView tabSelected="1" topLeftCell="A30" zoomScaleNormal="100" workbookViewId="0">
      <selection activeCell="D7" sqref="D7"/>
    </sheetView>
  </sheetViews>
  <sheetFormatPr defaultColWidth="12.8984375" defaultRowHeight="15.55" x14ac:dyDescent="0.3"/>
  <cols>
    <col min="1" max="1" width="5" style="2" customWidth="1"/>
    <col min="2" max="2" width="60.59765625" style="2" customWidth="1"/>
    <col min="3" max="3" width="14" style="11" customWidth="1"/>
    <col min="4" max="4" width="12.59765625" style="11" customWidth="1"/>
    <col min="5" max="16384" width="12.8984375" style="2"/>
  </cols>
  <sheetData>
    <row r="1" spans="1:252" s="20" customFormat="1" ht="20.9" customHeight="1" x14ac:dyDescent="0.3">
      <c r="A1" s="23" t="s">
        <v>43</v>
      </c>
      <c r="B1" s="23"/>
      <c r="C1" s="25" t="s">
        <v>46</v>
      </c>
      <c r="D1" s="25"/>
    </row>
    <row r="2" spans="1:252" s="6" customFormat="1" ht="28.8" customHeight="1" x14ac:dyDescent="0.35">
      <c r="A2" s="21" t="s">
        <v>47</v>
      </c>
      <c r="B2" s="21"/>
      <c r="C2" s="22"/>
      <c r="D2" s="22"/>
    </row>
    <row r="3" spans="1:252" ht="20.9" customHeight="1" x14ac:dyDescent="0.3">
      <c r="A3" s="24" t="s">
        <v>48</v>
      </c>
      <c r="B3" s="24"/>
      <c r="C3" s="24"/>
      <c r="D3" s="24"/>
      <c r="E3" s="24"/>
      <c r="F3" s="24"/>
      <c r="G3" s="24"/>
      <c r="H3" s="24"/>
      <c r="I3" s="24"/>
      <c r="J3" s="24"/>
      <c r="K3" s="24"/>
      <c r="L3" s="24"/>
      <c r="M3" s="24" t="s">
        <v>0</v>
      </c>
      <c r="N3" s="24"/>
      <c r="O3" s="24"/>
      <c r="P3" s="24"/>
      <c r="Q3" s="24"/>
      <c r="R3" s="24"/>
      <c r="S3" s="24"/>
      <c r="T3" s="24"/>
      <c r="U3" s="24" t="s">
        <v>0</v>
      </c>
      <c r="V3" s="24"/>
      <c r="W3" s="24"/>
      <c r="X3" s="24"/>
      <c r="Y3" s="24"/>
      <c r="Z3" s="24"/>
      <c r="AA3" s="24"/>
      <c r="AB3" s="24"/>
      <c r="AC3" s="24" t="s">
        <v>0</v>
      </c>
      <c r="AD3" s="24"/>
      <c r="AE3" s="24"/>
      <c r="AF3" s="24"/>
      <c r="AG3" s="24"/>
      <c r="AH3" s="24"/>
      <c r="AI3" s="24"/>
      <c r="AJ3" s="24"/>
      <c r="AK3" s="24" t="s">
        <v>0</v>
      </c>
      <c r="AL3" s="24"/>
      <c r="AM3" s="24"/>
      <c r="AN3" s="24"/>
      <c r="AO3" s="24"/>
      <c r="AP3" s="24"/>
      <c r="AQ3" s="24"/>
      <c r="AR3" s="24"/>
      <c r="AS3" s="24" t="s">
        <v>0</v>
      </c>
      <c r="AT3" s="24"/>
      <c r="AU3" s="24"/>
      <c r="AV3" s="24"/>
      <c r="AW3" s="24"/>
      <c r="AX3" s="24"/>
      <c r="AY3" s="24"/>
      <c r="AZ3" s="24"/>
      <c r="BA3" s="24" t="s">
        <v>0</v>
      </c>
      <c r="BB3" s="24"/>
      <c r="BC3" s="24"/>
      <c r="BD3" s="24"/>
      <c r="BE3" s="24"/>
      <c r="BF3" s="24"/>
      <c r="BG3" s="24"/>
      <c r="BH3" s="24"/>
      <c r="BI3" s="24" t="s">
        <v>0</v>
      </c>
      <c r="BJ3" s="24"/>
      <c r="BK3" s="24"/>
      <c r="BL3" s="24"/>
      <c r="BM3" s="24"/>
      <c r="BN3" s="24"/>
      <c r="BO3" s="24"/>
      <c r="BP3" s="24"/>
      <c r="BQ3" s="24" t="s">
        <v>0</v>
      </c>
      <c r="BR3" s="24"/>
      <c r="BS3" s="24"/>
      <c r="BT3" s="24"/>
      <c r="BU3" s="24"/>
      <c r="BV3" s="24"/>
      <c r="BW3" s="24"/>
      <c r="BX3" s="24"/>
      <c r="BY3" s="24" t="s">
        <v>0</v>
      </c>
      <c r="BZ3" s="24"/>
      <c r="CA3" s="24"/>
      <c r="CB3" s="24"/>
      <c r="CC3" s="24"/>
      <c r="CD3" s="24"/>
      <c r="CE3" s="24"/>
      <c r="CF3" s="24"/>
      <c r="CG3" s="24" t="s">
        <v>0</v>
      </c>
      <c r="CH3" s="24"/>
      <c r="CI3" s="24"/>
      <c r="CJ3" s="24"/>
      <c r="CK3" s="24"/>
      <c r="CL3" s="24"/>
      <c r="CM3" s="24"/>
      <c r="CN3" s="24"/>
      <c r="CO3" s="24" t="s">
        <v>0</v>
      </c>
      <c r="CP3" s="24"/>
      <c r="CQ3" s="24"/>
      <c r="CR3" s="24"/>
      <c r="CS3" s="24"/>
      <c r="CT3" s="24"/>
      <c r="CU3" s="24"/>
      <c r="CV3" s="24"/>
      <c r="CW3" s="24" t="s">
        <v>0</v>
      </c>
      <c r="CX3" s="24"/>
      <c r="CY3" s="24"/>
      <c r="CZ3" s="24"/>
      <c r="DA3" s="24"/>
      <c r="DB3" s="24"/>
      <c r="DC3" s="24"/>
      <c r="DD3" s="24"/>
      <c r="DE3" s="24" t="s">
        <v>0</v>
      </c>
      <c r="DF3" s="24"/>
      <c r="DG3" s="24"/>
      <c r="DH3" s="24"/>
      <c r="DI3" s="24"/>
      <c r="DJ3" s="24"/>
      <c r="DK3" s="24"/>
      <c r="DL3" s="24"/>
      <c r="DM3" s="24" t="s">
        <v>0</v>
      </c>
      <c r="DN3" s="24"/>
      <c r="DO3" s="24"/>
      <c r="DP3" s="24"/>
      <c r="DQ3" s="24"/>
      <c r="DR3" s="24"/>
      <c r="DS3" s="24"/>
      <c r="DT3" s="24"/>
      <c r="DU3" s="24" t="s">
        <v>0</v>
      </c>
      <c r="DV3" s="24"/>
      <c r="DW3" s="24"/>
      <c r="DX3" s="24"/>
      <c r="DY3" s="24"/>
      <c r="DZ3" s="24"/>
      <c r="EA3" s="24"/>
      <c r="EB3" s="24"/>
      <c r="EC3" s="24" t="s">
        <v>0</v>
      </c>
      <c r="ED3" s="24"/>
      <c r="EE3" s="24"/>
      <c r="EF3" s="24"/>
      <c r="EG3" s="24"/>
      <c r="EH3" s="24"/>
      <c r="EI3" s="24"/>
      <c r="EJ3" s="24"/>
      <c r="EK3" s="24" t="s">
        <v>0</v>
      </c>
      <c r="EL3" s="24"/>
      <c r="EM3" s="24"/>
      <c r="EN3" s="24"/>
      <c r="EO3" s="24"/>
      <c r="EP3" s="24"/>
      <c r="EQ3" s="24"/>
      <c r="ER3" s="24"/>
      <c r="ES3" s="24" t="s">
        <v>0</v>
      </c>
      <c r="ET3" s="24"/>
      <c r="EU3" s="24"/>
      <c r="EV3" s="24"/>
      <c r="EW3" s="24"/>
      <c r="EX3" s="24"/>
      <c r="EY3" s="24"/>
      <c r="EZ3" s="24"/>
      <c r="FA3" s="24" t="s">
        <v>0</v>
      </c>
      <c r="FB3" s="24"/>
      <c r="FC3" s="24"/>
      <c r="FD3" s="24"/>
      <c r="FE3" s="24"/>
      <c r="FF3" s="24"/>
      <c r="FG3" s="24"/>
      <c r="FH3" s="24"/>
      <c r="FI3" s="24" t="s">
        <v>0</v>
      </c>
      <c r="FJ3" s="24"/>
      <c r="FK3" s="24"/>
      <c r="FL3" s="24"/>
      <c r="FM3" s="24"/>
      <c r="FN3" s="24"/>
      <c r="FO3" s="24"/>
      <c r="FP3" s="24"/>
      <c r="FQ3" s="24" t="s">
        <v>0</v>
      </c>
      <c r="FR3" s="24"/>
      <c r="FS3" s="24"/>
      <c r="FT3" s="24"/>
      <c r="FU3" s="24"/>
      <c r="FV3" s="24"/>
      <c r="FW3" s="24"/>
      <c r="FX3" s="24"/>
      <c r="FY3" s="24" t="s">
        <v>0</v>
      </c>
      <c r="FZ3" s="24"/>
      <c r="GA3" s="24"/>
      <c r="GB3" s="24"/>
      <c r="GC3" s="24"/>
      <c r="GD3" s="24"/>
      <c r="GE3" s="24"/>
      <c r="GF3" s="24"/>
      <c r="GG3" s="24" t="s">
        <v>0</v>
      </c>
      <c r="GH3" s="24"/>
      <c r="GI3" s="24"/>
      <c r="GJ3" s="24"/>
      <c r="GK3" s="24"/>
      <c r="GL3" s="24"/>
      <c r="GM3" s="24"/>
      <c r="GN3" s="24"/>
      <c r="GO3" s="24" t="s">
        <v>0</v>
      </c>
      <c r="GP3" s="24"/>
      <c r="GQ3" s="24"/>
      <c r="GR3" s="24"/>
      <c r="GS3" s="24"/>
      <c r="GT3" s="24"/>
      <c r="GU3" s="24"/>
      <c r="GV3" s="24"/>
      <c r="GW3" s="24" t="s">
        <v>0</v>
      </c>
      <c r="GX3" s="24"/>
      <c r="GY3" s="24"/>
      <c r="GZ3" s="24"/>
      <c r="HA3" s="24"/>
      <c r="HB3" s="24"/>
      <c r="HC3" s="24"/>
      <c r="HD3" s="24"/>
      <c r="HE3" s="24" t="s">
        <v>0</v>
      </c>
      <c r="HF3" s="24"/>
      <c r="HG3" s="24"/>
      <c r="HH3" s="24"/>
      <c r="HI3" s="24"/>
      <c r="HJ3" s="24"/>
      <c r="HK3" s="24"/>
      <c r="HL3" s="24"/>
      <c r="HM3" s="24" t="s">
        <v>0</v>
      </c>
      <c r="HN3" s="24"/>
      <c r="HO3" s="24"/>
      <c r="HP3" s="24"/>
      <c r="HQ3" s="24"/>
      <c r="HR3" s="24"/>
      <c r="HS3" s="24"/>
      <c r="HT3" s="24"/>
      <c r="HU3" s="24" t="s">
        <v>0</v>
      </c>
      <c r="HV3" s="24"/>
      <c r="HW3" s="24"/>
      <c r="HX3" s="24"/>
      <c r="HY3" s="24"/>
      <c r="HZ3" s="24"/>
      <c r="IA3" s="24"/>
      <c r="IB3" s="24"/>
      <c r="IC3" s="24" t="s">
        <v>0</v>
      </c>
      <c r="ID3" s="24"/>
      <c r="IE3" s="24"/>
      <c r="IF3" s="24"/>
      <c r="IG3" s="24"/>
      <c r="IH3" s="24"/>
      <c r="II3" s="24"/>
      <c r="IJ3" s="24"/>
      <c r="IK3" s="24" t="s">
        <v>0</v>
      </c>
      <c r="IL3" s="24"/>
      <c r="IM3" s="24"/>
      <c r="IN3" s="24"/>
      <c r="IO3" s="24"/>
      <c r="IP3" s="24"/>
      <c r="IQ3" s="24"/>
      <c r="IR3" s="24"/>
    </row>
    <row r="4" spans="1:252" ht="15.7" customHeight="1" x14ac:dyDescent="0.3">
      <c r="A4" s="19"/>
      <c r="B4" s="19"/>
      <c r="C4" s="33" t="s">
        <v>44</v>
      </c>
      <c r="D4" s="33"/>
    </row>
    <row r="5" spans="1:252" s="6" customFormat="1" ht="9.8000000000000007" customHeight="1" x14ac:dyDescent="0.35">
      <c r="A5" s="26" t="s">
        <v>1</v>
      </c>
      <c r="B5" s="26" t="s">
        <v>2</v>
      </c>
      <c r="C5" s="29" t="s">
        <v>45</v>
      </c>
      <c r="D5" s="30"/>
      <c r="E5" s="5"/>
    </row>
    <row r="6" spans="1:252" s="6" customFormat="1" ht="9.25" customHeight="1" x14ac:dyDescent="0.35">
      <c r="A6" s="27"/>
      <c r="B6" s="28"/>
      <c r="C6" s="31"/>
      <c r="D6" s="32"/>
      <c r="E6" s="5"/>
    </row>
    <row r="7" spans="1:252" s="6" customFormat="1" ht="59.9" customHeight="1" x14ac:dyDescent="0.35">
      <c r="A7" s="27"/>
      <c r="B7" s="28"/>
      <c r="C7" s="18" t="s">
        <v>49</v>
      </c>
      <c r="D7" s="18" t="s">
        <v>50</v>
      </c>
      <c r="E7" s="5"/>
    </row>
    <row r="8" spans="1:252" s="3" customFormat="1" ht="17.850000000000001" x14ac:dyDescent="0.35">
      <c r="A8" s="34"/>
      <c r="B8" s="35" t="s">
        <v>8</v>
      </c>
      <c r="C8" s="17">
        <f t="shared" ref="C8:D8" si="0">+C9+C35+C34+C42</f>
        <v>56170000</v>
      </c>
      <c r="D8" s="17">
        <f t="shared" si="0"/>
        <v>23217300</v>
      </c>
      <c r="E8" s="7"/>
    </row>
    <row r="9" spans="1:252" s="3" customFormat="1" ht="17.850000000000001" x14ac:dyDescent="0.35">
      <c r="A9" s="36" t="s">
        <v>3</v>
      </c>
      <c r="B9" s="37" t="s">
        <v>9</v>
      </c>
      <c r="C9" s="16">
        <f t="shared" ref="C9:D9" si="1">+C10+C11+C12+C13+C14+C15+C18+C19+C24+C25+C26+C27+C28+C29+C30+C31+C32+C33</f>
        <v>38370000</v>
      </c>
      <c r="D9" s="16">
        <f t="shared" si="1"/>
        <v>23217300</v>
      </c>
      <c r="E9" s="7"/>
    </row>
    <row r="10" spans="1:252" s="3" customFormat="1" ht="17.850000000000001" x14ac:dyDescent="0.35">
      <c r="A10" s="38">
        <v>1</v>
      </c>
      <c r="B10" s="39" t="s">
        <v>10</v>
      </c>
      <c r="C10" s="12">
        <f>+'[1]16'!$G$12</f>
        <v>1470000</v>
      </c>
      <c r="D10" s="12">
        <f>+'[1]16'!$H$12</f>
        <v>872500</v>
      </c>
      <c r="E10" s="7"/>
    </row>
    <row r="11" spans="1:252" s="3" customFormat="1" ht="17.850000000000001" x14ac:dyDescent="0.35">
      <c r="A11" s="38">
        <f>A10+1</f>
        <v>2</v>
      </c>
      <c r="B11" s="39" t="s">
        <v>11</v>
      </c>
      <c r="C11" s="12">
        <f>+'[1]16'!$G$17</f>
        <v>2230000</v>
      </c>
      <c r="D11" s="12">
        <f>+'[1]16'!$H$17</f>
        <v>1209000</v>
      </c>
      <c r="E11" s="7"/>
    </row>
    <row r="12" spans="1:252" s="3" customFormat="1" ht="17.850000000000001" x14ac:dyDescent="0.35">
      <c r="A12" s="38">
        <f>A11+1</f>
        <v>3</v>
      </c>
      <c r="B12" s="39" t="s">
        <v>12</v>
      </c>
      <c r="C12" s="12">
        <f>+'[1]16'!$G$22</f>
        <v>12874000</v>
      </c>
      <c r="D12" s="12">
        <f>+'[1]16'!$H$22</f>
        <v>6342500</v>
      </c>
      <c r="E12" s="7"/>
    </row>
    <row r="13" spans="1:252" s="3" customFormat="1" ht="17.850000000000001" x14ac:dyDescent="0.35">
      <c r="A13" s="38">
        <f>A12+1</f>
        <v>4</v>
      </c>
      <c r="B13" s="39" t="s">
        <v>13</v>
      </c>
      <c r="C13" s="12">
        <f>+'[1]16'!$G$28</f>
        <v>5904000</v>
      </c>
      <c r="D13" s="12">
        <f>+'[1]16'!$H$28</f>
        <v>3032000</v>
      </c>
      <c r="E13" s="7"/>
    </row>
    <row r="14" spans="1:252" s="3" customFormat="1" ht="17.850000000000001" x14ac:dyDescent="0.35">
      <c r="A14" s="38">
        <f>A13+1</f>
        <v>5</v>
      </c>
      <c r="B14" s="39" t="s">
        <v>14</v>
      </c>
      <c r="C14" s="12">
        <f>+'[1]16'!$G$35</f>
        <v>6200000</v>
      </c>
      <c r="D14" s="12">
        <f>+'[1]16'!$H$35</f>
        <v>3100000</v>
      </c>
      <c r="E14" s="7"/>
    </row>
    <row r="15" spans="1:252" s="3" customFormat="1" ht="17.850000000000001" x14ac:dyDescent="0.35">
      <c r="A15" s="38">
        <f>A14+1</f>
        <v>6</v>
      </c>
      <c r="B15" s="39" t="s">
        <v>15</v>
      </c>
      <c r="C15" s="12">
        <f t="shared" ref="C15:D15" si="2">+C16+C17</f>
        <v>550000</v>
      </c>
      <c r="D15" s="12">
        <f t="shared" si="2"/>
        <v>165000</v>
      </c>
      <c r="E15" s="7"/>
    </row>
    <row r="16" spans="1:252" s="3" customFormat="1" ht="17.850000000000001" x14ac:dyDescent="0.35">
      <c r="A16" s="40" t="s">
        <v>7</v>
      </c>
      <c r="B16" s="41" t="s">
        <v>16</v>
      </c>
      <c r="C16" s="13">
        <f>+'[1]16'!$G$39</f>
        <v>330000</v>
      </c>
      <c r="D16" s="13">
        <f>+'[1]16'!$H$39</f>
        <v>165000</v>
      </c>
      <c r="E16" s="7"/>
    </row>
    <row r="17" spans="1:5" s="3" customFormat="1" ht="17.850000000000001" x14ac:dyDescent="0.35">
      <c r="A17" s="40" t="s">
        <v>7</v>
      </c>
      <c r="B17" s="41" t="s">
        <v>17</v>
      </c>
      <c r="C17" s="13">
        <f>+'[1]16'!$G$38</f>
        <v>220000</v>
      </c>
      <c r="D17" s="13">
        <v>0</v>
      </c>
      <c r="E17" s="7"/>
    </row>
    <row r="18" spans="1:5" s="3" customFormat="1" ht="17.850000000000001" x14ac:dyDescent="0.35">
      <c r="A18" s="38">
        <f>A15+1</f>
        <v>7</v>
      </c>
      <c r="B18" s="39" t="s">
        <v>18</v>
      </c>
      <c r="C18" s="12">
        <f>+'[1]16'!$G$36</f>
        <v>1000000</v>
      </c>
      <c r="D18" s="12">
        <f>+'[1]16'!$H$36</f>
        <v>1000000</v>
      </c>
      <c r="E18" s="7"/>
    </row>
    <row r="19" spans="1:5" s="3" customFormat="1" ht="17.850000000000001" x14ac:dyDescent="0.35">
      <c r="A19" s="38">
        <f>A18+1</f>
        <v>8</v>
      </c>
      <c r="B19" s="39" t="s">
        <v>19</v>
      </c>
      <c r="C19" s="12">
        <f t="shared" ref="C19:D19" si="3">+C20+C21</f>
        <v>500000</v>
      </c>
      <c r="D19" s="12">
        <f t="shared" si="3"/>
        <v>340000</v>
      </c>
      <c r="E19" s="7"/>
    </row>
    <row r="20" spans="1:5" s="3" customFormat="1" ht="17.850000000000001" x14ac:dyDescent="0.35">
      <c r="A20" s="42" t="s">
        <v>7</v>
      </c>
      <c r="B20" s="43" t="s">
        <v>20</v>
      </c>
      <c r="C20" s="13">
        <f>+'[1]16'!$G$41</f>
        <v>160000</v>
      </c>
      <c r="D20" s="13">
        <v>0</v>
      </c>
      <c r="E20" s="7"/>
    </row>
    <row r="21" spans="1:5" s="3" customFormat="1" ht="17.850000000000001" x14ac:dyDescent="0.35">
      <c r="A21" s="42" t="s">
        <v>7</v>
      </c>
      <c r="B21" s="43" t="s">
        <v>21</v>
      </c>
      <c r="C21" s="13">
        <f>+'[1]16'!$G$42</f>
        <v>340000</v>
      </c>
      <c r="D21" s="13">
        <f>+'[1]16'!$H$42</f>
        <v>340000</v>
      </c>
      <c r="E21" s="7"/>
    </row>
    <row r="22" spans="1:5" s="3" customFormat="1" ht="17.850000000000001" hidden="1" x14ac:dyDescent="0.35">
      <c r="A22" s="42" t="s">
        <v>7</v>
      </c>
      <c r="B22" s="43" t="s">
        <v>22</v>
      </c>
      <c r="C22" s="12"/>
      <c r="D22" s="12"/>
      <c r="E22" s="7"/>
    </row>
    <row r="23" spans="1:5" s="3" customFormat="1" ht="17.850000000000001" hidden="1" x14ac:dyDescent="0.35">
      <c r="A23" s="42" t="s">
        <v>7</v>
      </c>
      <c r="B23" s="43" t="s">
        <v>23</v>
      </c>
      <c r="C23" s="12"/>
      <c r="D23" s="12"/>
      <c r="E23" s="7"/>
    </row>
    <row r="24" spans="1:5" s="3" customFormat="1" ht="17.850000000000001" x14ac:dyDescent="0.35">
      <c r="A24" s="38">
        <f>A19+1</f>
        <v>9</v>
      </c>
      <c r="B24" s="39" t="s">
        <v>24</v>
      </c>
      <c r="C24" s="12">
        <f>+'[2]16'!$G$43</f>
        <v>0</v>
      </c>
      <c r="D24" s="12">
        <f>+'[2]16'!$H$43</f>
        <v>0</v>
      </c>
      <c r="E24" s="7"/>
    </row>
    <row r="25" spans="1:5" s="3" customFormat="1" ht="17.850000000000001" x14ac:dyDescent="0.35">
      <c r="A25" s="38">
        <f>A24+1</f>
        <v>10</v>
      </c>
      <c r="B25" s="39" t="s">
        <v>25</v>
      </c>
      <c r="C25" s="12">
        <f>+'[1]16'!$G$45</f>
        <v>100000</v>
      </c>
      <c r="D25" s="12">
        <f>+C25</f>
        <v>100000</v>
      </c>
      <c r="E25" s="7"/>
    </row>
    <row r="26" spans="1:5" s="3" customFormat="1" ht="17.850000000000001" x14ac:dyDescent="0.35">
      <c r="A26" s="38">
        <f>A25+1</f>
        <v>11</v>
      </c>
      <c r="B26" s="39" t="s">
        <v>26</v>
      </c>
      <c r="C26" s="12">
        <f>+'[3]16'!$G$46</f>
        <v>600000</v>
      </c>
      <c r="D26" s="12">
        <f>+C26</f>
        <v>600000</v>
      </c>
      <c r="E26" s="7"/>
    </row>
    <row r="27" spans="1:5" s="3" customFormat="1" ht="17.850000000000001" x14ac:dyDescent="0.35">
      <c r="A27" s="38">
        <f>A26+1</f>
        <v>12</v>
      </c>
      <c r="B27" s="39" t="s">
        <v>27</v>
      </c>
      <c r="C27" s="12">
        <f>+'[3]16'!$G$48</f>
        <v>3600000</v>
      </c>
      <c r="D27" s="12">
        <f>+C27</f>
        <v>3600000</v>
      </c>
      <c r="E27" s="7"/>
    </row>
    <row r="28" spans="1:5" s="3" customFormat="1" ht="17.850000000000001" x14ac:dyDescent="0.35">
      <c r="A28" s="38">
        <f>A27+1</f>
        <v>13</v>
      </c>
      <c r="B28" s="39" t="s">
        <v>28</v>
      </c>
      <c r="C28" s="12">
        <f>+'[3]16'!$G$54</f>
        <v>11000</v>
      </c>
      <c r="D28" s="12">
        <f>+C28</f>
        <v>11000</v>
      </c>
      <c r="E28" s="7"/>
    </row>
    <row r="29" spans="1:5" s="3" customFormat="1" ht="17.850000000000001" x14ac:dyDescent="0.35">
      <c r="A29" s="38">
        <v>14</v>
      </c>
      <c r="B29" s="39" t="s">
        <v>29</v>
      </c>
      <c r="C29" s="12">
        <f>+'[3]16'!$G$60</f>
        <v>1870000</v>
      </c>
      <c r="D29" s="12">
        <f>+C29</f>
        <v>1870000</v>
      </c>
      <c r="E29" s="7"/>
    </row>
    <row r="30" spans="1:5" s="3" customFormat="1" ht="17.850000000000001" x14ac:dyDescent="0.35">
      <c r="A30" s="38">
        <v>15</v>
      </c>
      <c r="B30" s="39" t="s">
        <v>30</v>
      </c>
      <c r="C30" s="12">
        <f>+'[3]16'!$G$57</f>
        <v>110000</v>
      </c>
      <c r="D30" s="12">
        <f>+'[3]16'!$H$57</f>
        <v>74300</v>
      </c>
      <c r="E30" s="7"/>
    </row>
    <row r="31" spans="1:5" s="3" customFormat="1" ht="17.850000000000001" x14ac:dyDescent="0.35">
      <c r="A31" s="38">
        <v>16</v>
      </c>
      <c r="B31" s="39" t="s">
        <v>31</v>
      </c>
      <c r="C31" s="12">
        <f>+'[3]16'!$G$51</f>
        <v>750000</v>
      </c>
      <c r="D31" s="12">
        <f>+'[3]16'!$H$51</f>
        <v>300000</v>
      </c>
      <c r="E31" s="7"/>
    </row>
    <row r="32" spans="1:5" s="3" customFormat="1" ht="17.850000000000001" x14ac:dyDescent="0.35">
      <c r="A32" s="38">
        <v>17</v>
      </c>
      <c r="B32" s="39" t="s">
        <v>32</v>
      </c>
      <c r="C32" s="12">
        <f>+'[3]16'!$G$50</f>
        <v>1000</v>
      </c>
      <c r="D32" s="12">
        <f>+C32</f>
        <v>1000</v>
      </c>
      <c r="E32" s="7"/>
    </row>
    <row r="33" spans="1:5" s="3" customFormat="1" ht="34.6" customHeight="1" x14ac:dyDescent="0.35">
      <c r="A33" s="44">
        <v>18</v>
      </c>
      <c r="B33" s="45" t="s">
        <v>33</v>
      </c>
      <c r="C33" s="15">
        <f>+'[3]16'!$G$55</f>
        <v>600000</v>
      </c>
      <c r="D33" s="15">
        <f>+C33</f>
        <v>600000</v>
      </c>
      <c r="E33" s="7"/>
    </row>
    <row r="34" spans="1:5" s="3" customFormat="1" ht="17.850000000000001" x14ac:dyDescent="0.35">
      <c r="A34" s="36" t="s">
        <v>4</v>
      </c>
      <c r="B34" s="37" t="s">
        <v>34</v>
      </c>
      <c r="C34" s="12"/>
      <c r="D34" s="12"/>
      <c r="E34" s="7"/>
    </row>
    <row r="35" spans="1:5" s="3" customFormat="1" ht="17.850000000000001" x14ac:dyDescent="0.35">
      <c r="A35" s="36" t="s">
        <v>5</v>
      </c>
      <c r="B35" s="37" t="s">
        <v>35</v>
      </c>
      <c r="C35" s="16">
        <f>SUM(C36:C41)</f>
        <v>17800000</v>
      </c>
      <c r="D35" s="16"/>
      <c r="E35" s="7"/>
    </row>
    <row r="36" spans="1:5" s="3" customFormat="1" ht="17.850000000000001" x14ac:dyDescent="0.35">
      <c r="A36" s="38">
        <v>1</v>
      </c>
      <c r="B36" s="39" t="s">
        <v>36</v>
      </c>
      <c r="C36" s="12">
        <f>+'[3]16'!$G$70</f>
        <v>15603000</v>
      </c>
      <c r="D36" s="12">
        <f>+'[2]16'!$H$69</f>
        <v>0</v>
      </c>
      <c r="E36" s="7"/>
    </row>
    <row r="37" spans="1:5" s="3" customFormat="1" ht="17.850000000000001" x14ac:dyDescent="0.35">
      <c r="A37" s="38">
        <f>A36+1</f>
        <v>2</v>
      </c>
      <c r="B37" s="39" t="s">
        <v>37</v>
      </c>
      <c r="C37" s="12">
        <f>+'[3]16'!$G$66</f>
        <v>112000</v>
      </c>
      <c r="D37" s="12"/>
      <c r="E37" s="7"/>
    </row>
    <row r="38" spans="1:5" s="3" customFormat="1" ht="17.850000000000001" x14ac:dyDescent="0.35">
      <c r="A38" s="38">
        <f>A37+1</f>
        <v>3</v>
      </c>
      <c r="B38" s="39" t="s">
        <v>38</v>
      </c>
      <c r="C38" s="12">
        <f>+'[3]16'!$G$67</f>
        <v>1860000</v>
      </c>
      <c r="D38" s="12"/>
      <c r="E38" s="7"/>
    </row>
    <row r="39" spans="1:5" s="3" customFormat="1" ht="17.850000000000001" x14ac:dyDescent="0.35">
      <c r="A39" s="38">
        <f>A38+1</f>
        <v>4</v>
      </c>
      <c r="B39" s="39" t="s">
        <v>39</v>
      </c>
      <c r="C39" s="12">
        <f>+'[3]16'!$G$68</f>
        <v>100000</v>
      </c>
      <c r="D39" s="12"/>
      <c r="E39" s="7"/>
    </row>
    <row r="40" spans="1:5" s="3" customFormat="1" ht="17.850000000000001" x14ac:dyDescent="0.35">
      <c r="A40" s="38">
        <v>5</v>
      </c>
      <c r="B40" s="39" t="s">
        <v>42</v>
      </c>
      <c r="C40" s="12">
        <f>+'[3]16'!$G$69</f>
        <v>65000</v>
      </c>
      <c r="D40" s="12"/>
      <c r="E40" s="7"/>
    </row>
    <row r="41" spans="1:5" s="3" customFormat="1" ht="17.850000000000001" x14ac:dyDescent="0.35">
      <c r="A41" s="38">
        <v>6</v>
      </c>
      <c r="B41" s="39" t="s">
        <v>40</v>
      </c>
      <c r="C41" s="12">
        <f>+'[3]16'!$G$71</f>
        <v>60000</v>
      </c>
      <c r="D41" s="12"/>
      <c r="E41" s="7"/>
    </row>
    <row r="42" spans="1:5" s="3" customFormat="1" ht="18.75" customHeight="1" x14ac:dyDescent="0.35">
      <c r="A42" s="46" t="s">
        <v>6</v>
      </c>
      <c r="B42" s="47" t="s">
        <v>41</v>
      </c>
      <c r="C42" s="14"/>
      <c r="D42" s="14"/>
      <c r="E42" s="7"/>
    </row>
    <row r="43" spans="1:5" ht="22.65" customHeight="1" x14ac:dyDescent="0.35">
      <c r="A43" s="3"/>
      <c r="B43" s="8"/>
      <c r="C43" s="10"/>
      <c r="D43" s="10"/>
    </row>
    <row r="44" spans="1:5" ht="17.850000000000001" x14ac:dyDescent="0.35">
      <c r="A44" s="3"/>
      <c r="B44" s="8"/>
      <c r="C44" s="10"/>
      <c r="D44" s="10"/>
    </row>
    <row r="45" spans="1:5" ht="17.850000000000001" x14ac:dyDescent="0.35">
      <c r="A45" s="3"/>
      <c r="B45" s="9"/>
      <c r="C45" s="10"/>
      <c r="D45" s="10"/>
    </row>
    <row r="46" spans="1:5" ht="17.850000000000001" x14ac:dyDescent="0.35">
      <c r="A46" s="4"/>
      <c r="B46" s="8"/>
      <c r="C46" s="10"/>
      <c r="D46" s="10"/>
    </row>
    <row r="47" spans="1:5" ht="17.850000000000001" x14ac:dyDescent="0.35">
      <c r="A47" s="1"/>
      <c r="B47" s="8"/>
      <c r="C47" s="10"/>
      <c r="D47" s="10"/>
    </row>
    <row r="48" spans="1:5" ht="17.850000000000001" x14ac:dyDescent="0.35">
      <c r="A48" s="1"/>
      <c r="B48" s="8"/>
      <c r="C48" s="10"/>
      <c r="D48" s="10"/>
    </row>
  </sheetData>
  <mergeCells count="38">
    <mergeCell ref="M3:T3"/>
    <mergeCell ref="U3:AB3"/>
    <mergeCell ref="AC3:AJ3"/>
    <mergeCell ref="AK3:AR3"/>
    <mergeCell ref="AS3:AZ3"/>
    <mergeCell ref="E3:L3"/>
    <mergeCell ref="A5:A7"/>
    <mergeCell ref="B5:B7"/>
    <mergeCell ref="C5:D6"/>
    <mergeCell ref="A3:D3"/>
    <mergeCell ref="C4:D4"/>
    <mergeCell ref="BA3:BH3"/>
    <mergeCell ref="BY3:CF3"/>
    <mergeCell ref="CG3:CN3"/>
    <mergeCell ref="CO3:CV3"/>
    <mergeCell ref="CW3:DD3"/>
    <mergeCell ref="BQ3:BX3"/>
    <mergeCell ref="DM3:DT3"/>
    <mergeCell ref="DU3:EB3"/>
    <mergeCell ref="EC3:EJ3"/>
    <mergeCell ref="EK3:ER3"/>
    <mergeCell ref="DE3:DL3"/>
    <mergeCell ref="A1:B1"/>
    <mergeCell ref="IK3:IR3"/>
    <mergeCell ref="FA3:FH3"/>
    <mergeCell ref="FI3:FP3"/>
    <mergeCell ref="FQ3:FX3"/>
    <mergeCell ref="FY3:GF3"/>
    <mergeCell ref="GG3:GN3"/>
    <mergeCell ref="GO3:GV3"/>
    <mergeCell ref="GW3:HD3"/>
    <mergeCell ref="HE3:HL3"/>
    <mergeCell ref="HM3:HT3"/>
    <mergeCell ref="HU3:IB3"/>
    <mergeCell ref="IC3:IJ3"/>
    <mergeCell ref="C1:D1"/>
    <mergeCell ref="ES3:EZ3"/>
    <mergeCell ref="BI3:BP3"/>
  </mergeCells>
  <printOptions horizontalCentered="1"/>
  <pageMargins left="0.3" right="0.2" top="0.45" bottom="0.25" header="0.3" footer="0.3"/>
  <pageSetup paperSize="9" orientation="portrait" r:id="rId1"/>
  <headerFooter differentFirst="1">
    <oddHeader>&amp;C&amp;P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E3DCA-913F-471B-97B2-85309CD7A9F8}">
  <ds:schemaRefs>
    <ds:schemaRef ds:uri="http://www.w3.org/XML/1998/namespace"/>
    <ds:schemaRef ds:uri="http://purl.org/dc/dcmitype/"/>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E06BB30C-4494-413A-AE75-30BD91B1F5CD}">
  <ds:schemaRefs>
    <ds:schemaRef ds:uri="http://schemas.microsoft.com/sharepoint/v3/contenttype/forms"/>
  </ds:schemaRefs>
</ds:datastoreItem>
</file>

<file path=customXml/itemProps3.xml><?xml version="1.0" encoding="utf-8"?>
<ds:datastoreItem xmlns:ds="http://schemas.openxmlformats.org/officeDocument/2006/customXml" ds:itemID="{4E543531-1B4A-4207-8386-FA5675961B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DT1-2024-B48-TT343-75</vt:lpstr>
      <vt:lpstr>'DT1-2024-B48-TT343-75'!Print_Titles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2024-07-31T01:51:07Z</cp:lastPrinted>
  <dcterms:created xsi:type="dcterms:W3CDTF">2018-08-22T07:49:45Z</dcterms:created>
  <dcterms:modified xsi:type="dcterms:W3CDTF">2024-07-31T01:51:21Z</dcterms:modified>
</cp:coreProperties>
</file>