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4\CÔNG KHAI\DU TOAN HĐND THÔNG QUA\BO SUNG DOT 1\"/>
    </mc:Choice>
  </mc:AlternateContent>
  <bookViews>
    <workbookView xWindow="-115" yWindow="-115" windowWidth="19446" windowHeight="11635"/>
  </bookViews>
  <sheets>
    <sheet name="DT1-2024-B49-TT343-75" sheetId="1" r:id="rId1"/>
  </sheets>
  <externalReferences>
    <externalReference r:id="rId2"/>
    <externalReference r:id="rId3"/>
    <externalReference r:id="rId4"/>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 l="1"/>
  <c r="D26" i="1"/>
  <c r="D25" i="1"/>
  <c r="D23" i="1"/>
  <c r="E22" i="1"/>
  <c r="D22" i="1"/>
  <c r="E20" i="1"/>
  <c r="D20" i="1"/>
  <c r="D19" i="1"/>
  <c r="E17" i="1"/>
  <c r="D17" i="1"/>
  <c r="E16" i="1"/>
  <c r="D16" i="1"/>
  <c r="E11" i="1"/>
  <c r="D11" i="1"/>
  <c r="D15" i="1" s="1"/>
  <c r="E10" i="1"/>
  <c r="D10" i="1"/>
  <c r="E28" i="1" l="1"/>
  <c r="D28" i="1"/>
  <c r="E26" i="1"/>
  <c r="C12" i="1"/>
  <c r="C13" i="1"/>
  <c r="C14" i="1"/>
  <c r="C16" i="1"/>
  <c r="C18" i="1"/>
  <c r="E15" i="1"/>
  <c r="C15" i="1" s="1"/>
  <c r="C17" i="1"/>
  <c r="C19" i="1"/>
  <c r="C11" i="1" l="1"/>
  <c r="C28" i="1"/>
  <c r="C27" i="1"/>
  <c r="C25" i="1"/>
  <c r="E24" i="1"/>
  <c r="D24" i="1"/>
  <c r="C23" i="1"/>
  <c r="C29" i="1"/>
  <c r="C30" i="1"/>
  <c r="C31" i="1"/>
  <c r="E9" i="1" l="1"/>
  <c r="E8" i="1" s="1"/>
  <c r="D9" i="1"/>
  <c r="D8" i="1" s="1"/>
  <c r="C26" i="1"/>
  <c r="C24" i="1"/>
  <c r="C22" i="1"/>
  <c r="C20" i="1"/>
  <c r="C10" i="1"/>
  <c r="A23" i="1"/>
  <c r="C9" i="1" l="1"/>
  <c r="C8" i="1" s="1"/>
</calcChain>
</file>

<file path=xl/sharedStrings.xml><?xml version="1.0" encoding="utf-8"?>
<sst xmlns="http://schemas.openxmlformats.org/spreadsheetml/2006/main" count="50" uniqueCount="43">
  <si>
    <t>Đơn vị: Triệu đồng</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</si>
  <si>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</si>
  <si>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</si>
  <si>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</si>
  <si>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</si>
  <si>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</si>
  <si>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</si>
  <si>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</si>
  <si>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</si>
  <si>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</si>
  <si>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</si>
  <si>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</si>
  <si>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</si>
  <si>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</si>
  <si>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 quốc gia</t>
  </si>
  <si>
    <t>Chi các chương trình mục tiêu, nhiệm vụ</t>
  </si>
  <si>
    <t>C</t>
  </si>
  <si>
    <t>-</t>
  </si>
  <si>
    <t>NSĐP</t>
  </si>
  <si>
    <t>CHIA RA</t>
  </si>
  <si>
    <t>TỔNG CHI NGÂN SÁCH ĐỊA PHƯƠNG</t>
  </si>
  <si>
    <t>CHI CÂN ĐỐI NGÂN SÁCH ĐỊA PHƯƠNG</t>
  </si>
  <si>
    <t>Chi đầu tư phát triển</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</si>
  <si>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</si>
  <si>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</si>
  <si>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</si>
  <si>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</si>
  <si>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</si>
  <si>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</si>
  <si>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</si>
  <si>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</si>
  <si>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</si>
  <si>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</si>
  <si>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</si>
  <si>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CÁC CHƯƠNG TRÌNH MỤC TIÊU</t>
  </si>
  <si>
    <t>CHI CHUYỂN NGUỒN SANG NĂM SAU</t>
  </si>
  <si>
    <t>UBND TỈNH ĐỒNG NAI</t>
  </si>
  <si>
    <t>STT</t>
  </si>
  <si>
    <t>Biểu số 49/CK-NSNN</t>
  </si>
  <si>
    <t>DỰ TOÁN CHI NGÂN SÁCH ĐỊA PHƯƠNG, CHI NGÂN SÁCH CẤP TỈNH 
VÀ CHI NGÂN SÁCH HUYỆN THEO CƠ CẤU CHI ĐIỀU CHỈNH, BỔ SUNG ĐỢT 1 NĂM  2024</t>
  </si>
  <si>
    <t>(Đính kèm Quyết định số                  /QĐ-UBND ngày       /         /2024 của UBND tỉnh Đồng Nai)</t>
  </si>
  <si>
    <t>NGÂN SÁCH CẤP TỈNH SAU ĐIỀU CHỈNH</t>
  </si>
  <si>
    <t>NGÂN SÁCH HUYỆN SAU ĐIỀU CHỈNH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</si>
</sst>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21"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i/>
      <sz val="12"/>
      <name val="Times New Roman"/>
      <family val="1"/>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sz val="11"/>
      <name val="Times New Roman"/>
      <family val="1"/>
    </font>
    <font>
      <i/>
      <sz val="1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6" fillId="0" borderId="0" applyFont="0" applyFill="0" applyBorder="0" applyAlignment="0" applyProtection="0"/>
    <xf numFmtId="44" fontId="16"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17" fillId="0" borderId="0"/>
    <xf numFmtId="0" fontId="12" fillId="0" borderId="0"/>
    <xf numFmtId="0" fontId="16" fillId="0" borderId="0"/>
    <xf numFmtId="0" fontId="1" fillId="0" borderId="0"/>
    <xf numFmtId="43" fontId="18" fillId="0" borderId="0" applyFont="0" applyFill="0" applyBorder="0" applyAlignment="0" applyProtection="0"/>
  </cellStyleXfs>
  <cellXfs count="44">
    <xf numFmtId="0" fontId="0" fillId="0" borderId="0" xfId="0"/>
    <xf numFmtId="0" fontId="4" fillId="0" borderId="0" xfId="0" applyFont="1" applyFill="1" applyAlignment="1"/>
    <xf numFmtId="0" fontId="3" fillId="0" borderId="0" xfId="0" applyFont="1" applyFill="1"/>
    <xf numFmtId="0" fontId="5" fillId="0" borderId="0" xfId="0" applyNumberFormat="1" applyFont="1" applyFill="1" applyAlignment="1">
      <alignment vertical="center" wrapText="1"/>
    </xf>
    <xf numFmtId="0" fontId="8" fillId="0" borderId="0" xfId="0" applyFont="1" applyFill="1" applyAlignment="1">
      <alignment horizontal="left"/>
    </xf>
    <xf numFmtId="0" fontId="9" fillId="0" borderId="0" xfId="0" applyFont="1" applyFill="1"/>
    <xf numFmtId="0" fontId="8" fillId="0" borderId="0" xfId="0" applyFont="1" applyFill="1"/>
    <xf numFmtId="0" fontId="6" fillId="0" borderId="0" xfId="0" applyFont="1" applyFill="1"/>
    <xf numFmtId="0" fontId="7" fillId="0" borderId="0" xfId="0" applyFont="1" applyFill="1" applyAlignment="1">
      <alignment horizontal="centerContinuous" wrapText="1"/>
    </xf>
    <xf numFmtId="165" fontId="3" fillId="0" borderId="0" xfId="11" applyNumberFormat="1" applyFont="1" applyFill="1" applyAlignment="1">
      <alignment horizontal="centerContinuous"/>
    </xf>
    <xf numFmtId="165" fontId="3" fillId="0" borderId="0" xfId="11" applyNumberFormat="1" applyFont="1" applyFill="1"/>
    <xf numFmtId="165" fontId="4" fillId="0" borderId="0" xfId="11" applyNumberFormat="1" applyFont="1" applyFill="1" applyAlignment="1">
      <alignment horizontal="right"/>
    </xf>
    <xf numFmtId="165" fontId="11" fillId="0" borderId="0" xfId="11" applyNumberFormat="1" applyFont="1" applyFill="1" applyAlignment="1">
      <alignment horizontal="centerContinuous"/>
    </xf>
    <xf numFmtId="165" fontId="9" fillId="0" borderId="0" xfId="11" applyNumberFormat="1" applyFont="1" applyFill="1"/>
    <xf numFmtId="165" fontId="14" fillId="0" borderId="0" xfId="11" applyNumberFormat="1" applyFont="1" applyFill="1" applyAlignment="1">
      <alignment horizontal="right"/>
    </xf>
    <xf numFmtId="165" fontId="10" fillId="0" borderId="3" xfId="11" applyNumberFormat="1" applyFont="1" applyFill="1" applyBorder="1" applyAlignment="1">
      <alignment horizontal="center" vertical="center" wrapText="1"/>
    </xf>
    <xf numFmtId="165" fontId="10" fillId="0" borderId="2" xfId="11" applyNumberFormat="1" applyFont="1" applyFill="1" applyBorder="1"/>
    <xf numFmtId="165" fontId="20" fillId="0" borderId="2" xfId="11" applyNumberFormat="1" applyFont="1" applyFill="1" applyBorder="1"/>
    <xf numFmtId="165" fontId="19" fillId="0" borderId="2" xfId="11" applyNumberFormat="1" applyFont="1" applyFill="1" applyBorder="1"/>
    <xf numFmtId="165" fontId="10" fillId="0" borderId="1" xfId="11" applyNumberFormat="1" applyFont="1" applyFill="1" applyBorder="1"/>
    <xf numFmtId="0" fontId="4" fillId="0" borderId="0" xfId="0" applyFont="1" applyFill="1" applyAlignment="1">
      <alignment horizontal="centerContinuous" vertical="center" wrapText="1"/>
    </xf>
    <xf numFmtId="0" fontId="5" fillId="0" borderId="0" xfId="0" applyNumberFormat="1" applyFont="1" applyFill="1" applyAlignment="1">
      <alignment horizontal="center" vertical="center" wrapText="1"/>
    </xf>
    <xf numFmtId="0" fontId="10" fillId="0" borderId="1" xfId="0" applyFont="1" applyFill="1" applyBorder="1"/>
    <xf numFmtId="0" fontId="10" fillId="0" borderId="2" xfId="0" applyFont="1" applyFill="1" applyBorder="1"/>
    <xf numFmtId="0" fontId="19" fillId="0" borderId="2" xfId="0" applyFont="1" applyFill="1" applyBorder="1"/>
    <xf numFmtId="0" fontId="20" fillId="0" borderId="2" xfId="0" applyFont="1" applyFill="1" applyBorder="1"/>
    <xf numFmtId="0" fontId="19" fillId="0" borderId="2" xfId="0" applyFont="1" applyFill="1" applyBorder="1" applyAlignment="1">
      <alignment horizontal="justify" vertical="center" wrapText="1"/>
    </xf>
    <xf numFmtId="0" fontId="10" fillId="0" borderId="2" xfId="0" applyFont="1" applyFill="1" applyBorder="1" applyAlignment="1">
      <alignment wrapText="1"/>
    </xf>
    <xf numFmtId="0" fontId="10" fillId="0" borderId="1" xfId="0" applyFont="1" applyFill="1" applyBorder="1" applyAlignment="1">
      <alignment horizontal="center"/>
    </xf>
    <xf numFmtId="0" fontId="10" fillId="0" borderId="2" xfId="0" applyFont="1" applyFill="1" applyBorder="1" applyAlignment="1">
      <alignment horizontal="center"/>
    </xf>
    <xf numFmtId="0" fontId="19" fillId="0" borderId="2" xfId="0" applyFont="1" applyFill="1" applyBorder="1" applyAlignment="1">
      <alignment horizontal="center"/>
    </xf>
    <xf numFmtId="0" fontId="20" fillId="0" borderId="2" xfId="0" applyFont="1" applyFill="1" applyBorder="1" applyAlignment="1">
      <alignment horizontal="center"/>
    </xf>
    <xf numFmtId="0" fontId="20" fillId="0" borderId="2" xfId="0" quotePrefix="1" applyFont="1" applyFill="1" applyBorder="1" applyAlignment="1">
      <alignment horizontal="center"/>
    </xf>
    <xf numFmtId="0" fontId="19" fillId="0" borderId="2" xfId="0" applyFont="1" applyFill="1" applyBorder="1" applyAlignment="1">
      <alignment horizontal="center" vertical="center"/>
    </xf>
    <xf numFmtId="0" fontId="4" fillId="0" borderId="0" xfId="0" applyFont="1" applyFill="1" applyAlignment="1">
      <alignment horizontal="left" vertical="center"/>
    </xf>
    <xf numFmtId="0" fontId="5" fillId="0" borderId="0" xfId="0" applyNumberFormat="1" applyFont="1" applyFill="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165" fontId="10" fillId="0" borderId="4" xfId="11" applyNumberFormat="1" applyFont="1" applyFill="1" applyBorder="1" applyAlignment="1">
      <alignment horizontal="center" vertical="center" wrapText="1"/>
    </xf>
    <xf numFmtId="165" fontId="10" fillId="0" borderId="3" xfId="11" applyNumberFormat="1" applyFont="1" applyFill="1" applyBorder="1" applyAlignment="1">
      <alignment horizontal="center" vertical="center" wrapText="1"/>
    </xf>
    <xf numFmtId="165" fontId="10" fillId="0" borderId="5" xfId="11" applyNumberFormat="1" applyFont="1" applyFill="1" applyBorder="1" applyAlignment="1">
      <alignment horizontal="center" vertical="center" wrapText="1"/>
    </xf>
    <xf numFmtId="165" fontId="10" fillId="0" borderId="6" xfId="11" applyNumberFormat="1" applyFont="1" applyFill="1" applyBorder="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PL_DuToan_2024_Dot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HUNG\Google%20Drive\N&#258;M%202022\C&#212;NG%20KHAI\D&#7920;%20TO&#193;N%202022\TR&#204;NH%20H&#272;ND\T&#192;I%20LI&#7878;U\PL%202022%2022.11%20G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rive/N&#258;M%202024/C&#212;NG%20KHAI/DU%20TOAN%20H&#272;ND%20TH&#212;NG%20QUA/7.%20D&#7921;%20to&#225;n%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3"/>
      <sheetName val="36"/>
      <sheetName val="37T"/>
      <sheetName val="42"/>
      <sheetName val="I - Thu"/>
      <sheetName val="IIA"/>
      <sheetName val="IIB"/>
      <sheetName val="IIICĐ Ng"/>
      <sheetName val="IV-Chi"/>
      <sheetName val="V"/>
      <sheetName val="VI"/>
      <sheetName val="ThuyetMinh"/>
    </sheetNames>
    <sheetDataSet>
      <sheetData sheetId="0"/>
      <sheetData sheetId="1"/>
      <sheetData sheetId="2"/>
      <sheetData sheetId="3"/>
      <sheetData sheetId="4">
        <row r="10">
          <cell r="D10">
            <v>10215803</v>
          </cell>
          <cell r="E10">
            <v>4025941</v>
          </cell>
        </row>
        <row r="11">
          <cell r="D11">
            <v>3009375</v>
          </cell>
          <cell r="E11">
            <v>2125065</v>
          </cell>
        </row>
        <row r="12">
          <cell r="D12">
            <v>4743990</v>
          </cell>
          <cell r="E12">
            <v>904800</v>
          </cell>
        </row>
        <row r="13">
          <cell r="D13">
            <v>2181690</v>
          </cell>
          <cell r="E13">
            <v>996076</v>
          </cell>
        </row>
        <row r="14">
          <cell r="D14">
            <v>280748</v>
          </cell>
        </row>
        <row r="15">
          <cell r="D15">
            <v>5205254</v>
          </cell>
          <cell r="E15">
            <v>10557963</v>
          </cell>
        </row>
        <row r="17">
          <cell r="D17">
            <v>1090639</v>
          </cell>
          <cell r="E17">
            <v>5375580</v>
          </cell>
        </row>
        <row r="19">
          <cell r="D19">
            <v>122662</v>
          </cell>
        </row>
        <row r="29">
          <cell r="D29">
            <v>258496</v>
          </cell>
        </row>
        <row r="30">
          <cell r="D30">
            <v>111237</v>
          </cell>
        </row>
        <row r="33">
          <cell r="D33">
            <v>5019372</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I Thu"/>
      <sheetName val="II Chi"/>
      <sheetName val="I TTR THU"/>
      <sheetName val="II TTR CHI"/>
      <sheetName val="III Chi_Tinh"/>
      <sheetName val="IV Thu_H"/>
      <sheetName val="V Chi_H"/>
      <sheetName val="VI BS_H"/>
    </sheetNames>
    <sheetDataSet>
      <sheetData sheetId="0"/>
      <sheetData sheetId="1"/>
      <sheetData sheetId="2"/>
      <sheetData sheetId="3"/>
      <sheetData sheetId="4"/>
      <sheetData sheetId="5">
        <row r="35">
          <cell r="D35">
            <v>0</v>
          </cell>
          <cell r="E35">
            <v>0</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III Chi_Tinh"/>
      <sheetName val="IV Thu_H"/>
      <sheetName val="V Chi_H"/>
      <sheetName val="VI BS_H"/>
      <sheetName val="I TTR THU"/>
      <sheetName val="II TTR CHI"/>
    </sheetNames>
    <sheetDataSet>
      <sheetData sheetId="0"/>
      <sheetData sheetId="1">
        <row r="12">
          <cell r="G12">
            <v>1470000</v>
          </cell>
        </row>
      </sheetData>
      <sheetData sheetId="2"/>
      <sheetData sheetId="3"/>
      <sheetData sheetId="4"/>
      <sheetData sheetId="5">
        <row r="11">
          <cell r="D11">
            <v>9359505</v>
          </cell>
        </row>
        <row r="34">
          <cell r="E34">
            <v>278600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zoomScaleNormal="100" workbookViewId="0">
      <selection activeCell="J5" sqref="J5"/>
    </sheetView>
  </sheetViews>
  <sheetFormatPr defaultColWidth="12.8984375" defaultRowHeight="15.55" x14ac:dyDescent="0.3"/>
  <cols>
    <col min="1" max="1" width="5" style="2" customWidth="1"/>
    <col min="2" max="2" width="44.69921875" style="2" customWidth="1"/>
    <col min="3" max="3" width="15.296875" style="10" customWidth="1"/>
    <col min="4" max="4" width="14.59765625" style="10" customWidth="1"/>
    <col min="5" max="5" width="14.3984375" style="10" customWidth="1"/>
    <col min="6" max="16384" width="12.8984375" style="2"/>
  </cols>
  <sheetData>
    <row r="1" spans="1:7" ht="20.9" customHeight="1" x14ac:dyDescent="0.3">
      <c r="A1" s="34" t="s">
        <v>36</v>
      </c>
      <c r="B1" s="34"/>
      <c r="C1" s="9"/>
      <c r="E1" s="11" t="s">
        <v>38</v>
      </c>
      <c r="F1" s="1"/>
    </row>
    <row r="2" spans="1:7" ht="43.95" customHeight="1" x14ac:dyDescent="0.4">
      <c r="A2" s="20" t="s">
        <v>39</v>
      </c>
      <c r="B2" s="8"/>
      <c r="C2" s="12"/>
      <c r="D2" s="12"/>
      <c r="E2" s="12"/>
    </row>
    <row r="3" spans="1:7" ht="20.9" customHeight="1" x14ac:dyDescent="0.3">
      <c r="A3" s="35" t="s">
        <v>40</v>
      </c>
      <c r="B3" s="35"/>
      <c r="C3" s="35"/>
      <c r="D3" s="35"/>
      <c r="E3" s="35"/>
      <c r="F3" s="3"/>
      <c r="G3" s="3"/>
    </row>
    <row r="4" spans="1:7" ht="20.9" hidden="1" customHeight="1" x14ac:dyDescent="0.3">
      <c r="A4" s="21"/>
      <c r="B4" s="21"/>
      <c r="C4" s="21"/>
      <c r="D4" s="21"/>
      <c r="E4" s="21"/>
      <c r="F4" s="3"/>
      <c r="G4" s="3"/>
    </row>
    <row r="5" spans="1:7" ht="19.45" customHeight="1" x14ac:dyDescent="0.35">
      <c r="A5" s="4"/>
      <c r="B5" s="4"/>
      <c r="C5" s="13"/>
      <c r="E5" s="14" t="s">
        <v>0</v>
      </c>
    </row>
    <row r="6" spans="1:7" s="7" customFormat="1" ht="25.5" customHeight="1" x14ac:dyDescent="0.35">
      <c r="A6" s="36" t="s">
        <v>37</v>
      </c>
      <c r="B6" s="38" t="s">
        <v>1</v>
      </c>
      <c r="C6" s="40" t="s">
        <v>18</v>
      </c>
      <c r="D6" s="42" t="s">
        <v>19</v>
      </c>
      <c r="E6" s="43"/>
    </row>
    <row r="7" spans="1:7" s="7" customFormat="1" ht="55.3" customHeight="1" x14ac:dyDescent="0.35">
      <c r="A7" s="37"/>
      <c r="B7" s="39"/>
      <c r="C7" s="41"/>
      <c r="D7" s="15" t="s">
        <v>41</v>
      </c>
      <c r="E7" s="15" t="s">
        <v>42</v>
      </c>
    </row>
    <row r="8" spans="1:7" s="5" customFormat="1" ht="21.75" customHeight="1" x14ac:dyDescent="0.35">
      <c r="A8" s="28"/>
      <c r="B8" s="22" t="s">
        <v>20</v>
      </c>
      <c r="C8" s="19">
        <f>+C9+C28+C31</f>
        <v>35672666</v>
      </c>
      <c r="D8" s="19">
        <f t="shared" ref="D8:E8" si="0">+D9+D28+D31</f>
        <v>20810162</v>
      </c>
      <c r="E8" s="19">
        <f t="shared" si="0"/>
        <v>14862504</v>
      </c>
    </row>
    <row r="9" spans="1:7" s="5" customFormat="1" ht="20.3" customHeight="1" x14ac:dyDescent="0.35">
      <c r="A9" s="29" t="s">
        <v>2</v>
      </c>
      <c r="B9" s="23" t="s">
        <v>21</v>
      </c>
      <c r="C9" s="16">
        <f>+C10+C20+C24+C25+C26</f>
        <v>30653294</v>
      </c>
      <c r="D9" s="16">
        <f t="shared" ref="D9:E9" si="1">+D10+D20+D24+D25+D26</f>
        <v>15790790</v>
      </c>
      <c r="E9" s="16">
        <f t="shared" si="1"/>
        <v>14862504</v>
      </c>
    </row>
    <row r="10" spans="1:7" s="6" customFormat="1" ht="20.3" customHeight="1" x14ac:dyDescent="0.35">
      <c r="A10" s="29" t="s">
        <v>4</v>
      </c>
      <c r="B10" s="23" t="s">
        <v>22</v>
      </c>
      <c r="C10" s="16">
        <f>+D10+E10</f>
        <v>14241744</v>
      </c>
      <c r="D10" s="16">
        <f>+'[1]33'!$D$10</f>
        <v>10215803</v>
      </c>
      <c r="E10" s="16">
        <f>+'[1]33'!$E$10</f>
        <v>4025941</v>
      </c>
    </row>
    <row r="11" spans="1:7" s="6" customFormat="1" ht="17.850000000000001" x14ac:dyDescent="0.35">
      <c r="A11" s="30">
        <v>1</v>
      </c>
      <c r="B11" s="24" t="s">
        <v>23</v>
      </c>
      <c r="C11" s="18">
        <f t="shared" ref="C11:C19" si="2">+D11+E11</f>
        <v>13960996</v>
      </c>
      <c r="D11" s="18">
        <f>+'[1]33'!$D$11+'[1]33'!$D$12+'[1]33'!$D$13</f>
        <v>9935055</v>
      </c>
      <c r="E11" s="18">
        <f>+'[1]33'!$E$11+'[1]33'!$E$12+'[1]33'!$E$13</f>
        <v>4025941</v>
      </c>
    </row>
    <row r="12" spans="1:7" s="6" customFormat="1" ht="17.850000000000001" hidden="1" x14ac:dyDescent="0.35">
      <c r="A12" s="31"/>
      <c r="B12" s="24" t="s">
        <v>24</v>
      </c>
      <c r="C12" s="18">
        <f t="shared" si="2"/>
        <v>0</v>
      </c>
      <c r="D12" s="17"/>
      <c r="E12" s="18"/>
    </row>
    <row r="13" spans="1:7" s="6" customFormat="1" ht="17.850000000000001" hidden="1" x14ac:dyDescent="0.35">
      <c r="A13" s="32" t="s">
        <v>17</v>
      </c>
      <c r="B13" s="25" t="s">
        <v>31</v>
      </c>
      <c r="C13" s="18">
        <f t="shared" si="2"/>
        <v>0</v>
      </c>
      <c r="D13" s="17"/>
      <c r="E13" s="18"/>
    </row>
    <row r="14" spans="1:7" s="6" customFormat="1" ht="17.850000000000001" hidden="1" x14ac:dyDescent="0.35">
      <c r="A14" s="32" t="s">
        <v>17</v>
      </c>
      <c r="B14" s="25" t="s">
        <v>32</v>
      </c>
      <c r="C14" s="18">
        <f t="shared" si="2"/>
        <v>0</v>
      </c>
      <c r="D14" s="17"/>
      <c r="E14" s="18"/>
    </row>
    <row r="15" spans="1:7" s="6" customFormat="1" ht="17.850000000000001" x14ac:dyDescent="0.35">
      <c r="A15" s="31"/>
      <c r="B15" s="24" t="s">
        <v>25</v>
      </c>
      <c r="C15" s="18">
        <f t="shared" si="2"/>
        <v>13960996</v>
      </c>
      <c r="D15" s="18">
        <f>+D11</f>
        <v>9935055</v>
      </c>
      <c r="E15" s="18">
        <f>+E11</f>
        <v>4025941</v>
      </c>
    </row>
    <row r="16" spans="1:7" s="6" customFormat="1" ht="17.850000000000001" x14ac:dyDescent="0.35">
      <c r="A16" s="32" t="s">
        <v>17</v>
      </c>
      <c r="B16" s="25" t="s">
        <v>26</v>
      </c>
      <c r="C16" s="17">
        <f t="shared" si="2"/>
        <v>5648790</v>
      </c>
      <c r="D16" s="17">
        <f>+'[1]33'!$D$12</f>
        <v>4743990</v>
      </c>
      <c r="E16" s="17">
        <f>+'[1]33'!$E$12</f>
        <v>904800</v>
      </c>
    </row>
    <row r="17" spans="1:5" s="6" customFormat="1" ht="17.850000000000001" x14ac:dyDescent="0.35">
      <c r="A17" s="32" t="s">
        <v>17</v>
      </c>
      <c r="B17" s="25" t="s">
        <v>27</v>
      </c>
      <c r="C17" s="17">
        <f t="shared" si="2"/>
        <v>3177766</v>
      </c>
      <c r="D17" s="17">
        <f>+'[1]33'!$D$13</f>
        <v>2181690</v>
      </c>
      <c r="E17" s="17">
        <f>+'[1]33'!$E$13</f>
        <v>996076</v>
      </c>
    </row>
    <row r="18" spans="1:5" s="6" customFormat="1" ht="57.6" x14ac:dyDescent="0.35">
      <c r="A18" s="33">
        <v>2</v>
      </c>
      <c r="B18" s="26" t="s">
        <v>28</v>
      </c>
      <c r="C18" s="16">
        <f t="shared" si="2"/>
        <v>0</v>
      </c>
      <c r="D18" s="17">
        <v>0</v>
      </c>
      <c r="E18" s="18">
        <v>0</v>
      </c>
    </row>
    <row r="19" spans="1:5" s="6" customFormat="1" ht="17.850000000000001" x14ac:dyDescent="0.35">
      <c r="A19" s="30">
        <v>3</v>
      </c>
      <c r="B19" s="24" t="s">
        <v>29</v>
      </c>
      <c r="C19" s="18">
        <f t="shared" si="2"/>
        <v>280748</v>
      </c>
      <c r="D19" s="18">
        <f>+'[1]33'!$D$14</f>
        <v>280748</v>
      </c>
      <c r="E19" s="18">
        <v>0</v>
      </c>
    </row>
    <row r="20" spans="1:5" s="5" customFormat="1" ht="19.45" customHeight="1" x14ac:dyDescent="0.35">
      <c r="A20" s="29" t="s">
        <v>5</v>
      </c>
      <c r="B20" s="23" t="s">
        <v>9</v>
      </c>
      <c r="C20" s="16">
        <f>+D20+E20</f>
        <v>15763217</v>
      </c>
      <c r="D20" s="16">
        <f>+'[1]33'!$D$15</f>
        <v>5205254</v>
      </c>
      <c r="E20" s="16">
        <f>+'[1]33'!$E$15</f>
        <v>10557963</v>
      </c>
    </row>
    <row r="21" spans="1:5" s="5" customFormat="1" ht="20.3" customHeight="1" x14ac:dyDescent="0.35">
      <c r="A21" s="29"/>
      <c r="B21" s="25" t="s">
        <v>30</v>
      </c>
      <c r="C21" s="17"/>
      <c r="D21" s="17"/>
      <c r="E21" s="18"/>
    </row>
    <row r="22" spans="1:5" s="5" customFormat="1" ht="20.3" customHeight="1" x14ac:dyDescent="0.35">
      <c r="A22" s="29">
        <v>1</v>
      </c>
      <c r="B22" s="25" t="s">
        <v>31</v>
      </c>
      <c r="C22" s="17">
        <f>+D22+E22</f>
        <v>6466219</v>
      </c>
      <c r="D22" s="17">
        <f>+'[1]33'!$D$17</f>
        <v>1090639</v>
      </c>
      <c r="E22" s="18">
        <f>+'[1]33'!$E$17</f>
        <v>5375580</v>
      </c>
    </row>
    <row r="23" spans="1:5" s="5" customFormat="1" ht="20.3" customHeight="1" x14ac:dyDescent="0.35">
      <c r="A23" s="29">
        <f>A22+1</f>
        <v>2</v>
      </c>
      <c r="B23" s="25" t="s">
        <v>32</v>
      </c>
      <c r="C23" s="17">
        <f>+D23+E23</f>
        <v>122662</v>
      </c>
      <c r="D23" s="17">
        <f>+'[1]33'!$D$19</f>
        <v>122662</v>
      </c>
      <c r="E23" s="18">
        <v>0</v>
      </c>
    </row>
    <row r="24" spans="1:5" s="5" customFormat="1" ht="36" customHeight="1" x14ac:dyDescent="0.35">
      <c r="A24" s="29" t="s">
        <v>6</v>
      </c>
      <c r="B24" s="27" t="s">
        <v>10</v>
      </c>
      <c r="C24" s="16">
        <f>+D24+E24</f>
        <v>0</v>
      </c>
      <c r="D24" s="16">
        <f>+'[2]33'!$D$35</f>
        <v>0</v>
      </c>
      <c r="E24" s="16">
        <f>+'[2]33'!$E$35</f>
        <v>0</v>
      </c>
    </row>
    <row r="25" spans="1:5" s="6" customFormat="1" ht="20.3" customHeight="1" x14ac:dyDescent="0.35">
      <c r="A25" s="29" t="s">
        <v>7</v>
      </c>
      <c r="B25" s="23" t="s">
        <v>11</v>
      </c>
      <c r="C25" s="16">
        <f t="shared" ref="C25:C31" si="3">+D25+E25</f>
        <v>111237</v>
      </c>
      <c r="D25" s="16">
        <f>+'[1]33'!$D$30</f>
        <v>111237</v>
      </c>
      <c r="E25" s="16"/>
    </row>
    <row r="26" spans="1:5" s="6" customFormat="1" ht="20.3" customHeight="1" x14ac:dyDescent="0.35">
      <c r="A26" s="29" t="s">
        <v>8</v>
      </c>
      <c r="B26" s="23" t="s">
        <v>12</v>
      </c>
      <c r="C26" s="16">
        <f t="shared" si="3"/>
        <v>537096</v>
      </c>
      <c r="D26" s="16">
        <f>+'[1]33'!$D$29</f>
        <v>258496</v>
      </c>
      <c r="E26" s="16">
        <f>+'[3]33'!$E$34</f>
        <v>278600</v>
      </c>
    </row>
    <row r="27" spans="1:5" s="6" customFormat="1" ht="20.3" customHeight="1" x14ac:dyDescent="0.35">
      <c r="A27" s="29" t="s">
        <v>33</v>
      </c>
      <c r="B27" s="23" t="s">
        <v>13</v>
      </c>
      <c r="C27" s="16">
        <f t="shared" si="3"/>
        <v>0</v>
      </c>
      <c r="D27" s="16"/>
      <c r="E27" s="16"/>
    </row>
    <row r="28" spans="1:5" s="6" customFormat="1" ht="20.3" customHeight="1" x14ac:dyDescent="0.35">
      <c r="A28" s="29" t="s">
        <v>3</v>
      </c>
      <c r="B28" s="23" t="s">
        <v>34</v>
      </c>
      <c r="C28" s="16">
        <f t="shared" si="3"/>
        <v>5019372</v>
      </c>
      <c r="D28" s="16">
        <f>+D29+D30</f>
        <v>5019372</v>
      </c>
      <c r="E28" s="16">
        <f>+E29+E30</f>
        <v>0</v>
      </c>
    </row>
    <row r="29" spans="1:5" s="6" customFormat="1" ht="20.3" customHeight="1" x14ac:dyDescent="0.35">
      <c r="A29" s="29" t="s">
        <v>4</v>
      </c>
      <c r="B29" s="23" t="s">
        <v>14</v>
      </c>
      <c r="C29" s="16">
        <f t="shared" si="3"/>
        <v>0</v>
      </c>
      <c r="D29" s="16"/>
      <c r="E29" s="16"/>
    </row>
    <row r="30" spans="1:5" s="6" customFormat="1" ht="20.3" customHeight="1" x14ac:dyDescent="0.35">
      <c r="A30" s="29" t="s">
        <v>5</v>
      </c>
      <c r="B30" s="23" t="s">
        <v>15</v>
      </c>
      <c r="C30" s="16">
        <f t="shared" si="3"/>
        <v>5019372</v>
      </c>
      <c r="D30" s="16">
        <f>+'[1]33'!$D$33</f>
        <v>5019372</v>
      </c>
      <c r="E30" s="16"/>
    </row>
    <row r="31" spans="1:5" s="6" customFormat="1" ht="20.3" customHeight="1" x14ac:dyDescent="0.35">
      <c r="A31" s="29" t="s">
        <v>16</v>
      </c>
      <c r="B31" s="23" t="s">
        <v>35</v>
      </c>
      <c r="C31" s="16">
        <f t="shared" si="3"/>
        <v>0</v>
      </c>
      <c r="D31" s="16"/>
      <c r="E31" s="16"/>
    </row>
    <row r="32" spans="1:5" ht="17.850000000000001" x14ac:dyDescent="0.35">
      <c r="A32" s="5"/>
      <c r="B32" s="5"/>
      <c r="C32" s="13"/>
      <c r="D32" s="13"/>
    </row>
  </sheetData>
  <mergeCells count="6">
    <mergeCell ref="A1:B1"/>
    <mergeCell ref="A3:E3"/>
    <mergeCell ref="A6:A7"/>
    <mergeCell ref="B6:B7"/>
    <mergeCell ref="C6:C7"/>
    <mergeCell ref="D6:E6"/>
  </mergeCells>
  <printOptions horizontalCentered="1"/>
  <pageMargins left="0.45" right="0.2"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47061D-0389-4244-98DC-C92A6D26A1D9}">
  <ds:schemaRefs>
    <ds:schemaRef ds:uri="http://schemas.microsoft.com/sharepoint/v3/contenttype/forms"/>
  </ds:schemaRefs>
</ds:datastoreItem>
</file>

<file path=customXml/itemProps2.xml><?xml version="1.0" encoding="utf-8"?>
<ds:datastoreItem xmlns:ds="http://schemas.openxmlformats.org/officeDocument/2006/customXml" ds:itemID="{42BEBF5F-A0A9-4CDD-AB2B-036AF25401B2}">
  <ds:schemaRefs>
    <ds:schemaRef ds:uri="http://www.w3.org/XML/1998/namespace"/>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A4994A-1730-41AB-99E7-731196ADC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DT1-2024-B49-TT343-75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2024-07-31T01:52:07Z</cp:lastPrinted>
  <dcterms:created xsi:type="dcterms:W3CDTF">2018-08-22T07:49:45Z</dcterms:created>
  <dcterms:modified xsi:type="dcterms:W3CDTF">2024-07-31T04:41:59Z</dcterms:modified>
</cp:coreProperties>
</file>