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HUNG\Google Drive\NĂM 2021\CÔNG KHAI NGÂN SÁCH\CÔNG KHAI QUÝ\QUY II\"/>
    </mc:Choice>
  </mc:AlternateContent>
  <bookViews>
    <workbookView xWindow="-120" yWindow="-120" windowWidth="19440" windowHeight="11640"/>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1" l="1"/>
  <c r="D8" i="1"/>
  <c r="D17" i="1"/>
  <c r="D10" i="1"/>
  <c r="F9" i="1" l="1"/>
  <c r="F10" i="1"/>
  <c r="F11" i="1"/>
  <c r="F12" i="1"/>
  <c r="F13" i="1"/>
  <c r="F14" i="1"/>
  <c r="F15" i="1"/>
  <c r="F16" i="1"/>
  <c r="F17" i="1"/>
  <c r="F18" i="1"/>
  <c r="F19" i="1"/>
  <c r="F20" i="1"/>
  <c r="F21" i="1"/>
  <c r="F22" i="1"/>
  <c r="F23" i="1"/>
  <c r="F24" i="1"/>
  <c r="F25" i="1"/>
  <c r="F26" i="1"/>
  <c r="F27" i="1"/>
  <c r="F29" i="1"/>
  <c r="F37" i="1"/>
  <c r="F38" i="1"/>
  <c r="F39" i="1"/>
  <c r="F8" i="1"/>
  <c r="E9" i="1"/>
  <c r="E10" i="1"/>
  <c r="E11" i="1"/>
  <c r="E12" i="1"/>
  <c r="E13" i="1"/>
  <c r="E14" i="1"/>
  <c r="E15" i="1"/>
  <c r="E16" i="1"/>
  <c r="E17" i="1"/>
  <c r="E19" i="1"/>
  <c r="E20" i="1"/>
  <c r="E21" i="1"/>
  <c r="E23" i="1"/>
  <c r="E24" i="1"/>
  <c r="E25" i="1"/>
  <c r="E26" i="1"/>
  <c r="E27" i="1"/>
  <c r="E29" i="1"/>
  <c r="E37" i="1"/>
  <c r="E38" i="1"/>
  <c r="E39" i="1"/>
  <c r="E8" i="1"/>
  <c r="A31" i="1" l="1"/>
  <c r="A32" i="1" s="1"/>
  <c r="A33" i="1" s="1"/>
  <c r="A26" i="1"/>
  <c r="A27" i="1" s="1"/>
  <c r="A24" i="1"/>
  <c r="A11" i="1"/>
  <c r="A12" i="1"/>
  <c r="A13" i="1" s="1"/>
  <c r="A14" i="1" s="1"/>
  <c r="A15" i="1" s="1"/>
  <c r="A16" i="1" s="1"/>
</calcChain>
</file>

<file path=xl/sharedStrings.xml><?xml version="1.0" encoding="utf-8"?>
<sst xmlns="http://schemas.openxmlformats.org/spreadsheetml/2006/main" count="56" uniqueCount="51">
  <si>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</si>
  <si>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</si>
  <si>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</si>
  <si>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</si>
  <si>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</si>
  <si>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</si>
  <si>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</si>
  <si>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</si>
  <si>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</si>
  <si>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</si>
  <si>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</si>
  <si>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</si>
  <si>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</si>
  <si>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</si>
  <si>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</si>
  <si>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</si>
  <si>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</si>
  <si>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</si>
  <si>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</si>
  <si>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</si>
  <si>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</si>
  <si>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</si>
  <si>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</si>
  <si>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</si>
  <si>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</si>
  <si>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</si>
  <si>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</si>
  <si>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</si>
  <si>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</si>
  <si>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</si>
  <si>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</si>
  <si>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</si>
  <si>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</si>
  <si>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</si>
  <si>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</si>
  <si>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</si>
  <si>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</si>
  <si>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</si>
  <si>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</si>
  <si>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</si>
  <si>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</si>
  <si>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</si>
  <si>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</si>
  <si>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</si>
  <si>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</si>
  <si>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</si>
  <si>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ĐỒNG NAI</t>
  </si>
  <si>
    <t xml:space="preserve">SỞ TÀI CHÍNH </t>
  </si>
  <si>
    <t>ƯỚC THỰC HIỆN THU NGÂN SÁCH NHÀ NƯỚC 06 THÁNG ĐẦU NĂM 2021</t>
  </si>
  <si>
    <t>ƯỚC THỰC HIỆN 06 THÁNG</t>
  </si>
  <si>
    <t>(Đính kèm công văn số               /STC-QLNS ngày         /7/2021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</si>
</sst>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3"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0.5"/>
      <name val="Times New Roman"/>
      <family val="1"/>
      <charset val="163"/>
    </font>
    <font>
      <sz val="10.5"/>
      <name val="Times New Roman"/>
      <family val="1"/>
      <charset val="163"/>
    </font>
    <font>
      <i/>
      <sz val="10.5"/>
      <name val="Times New Roman"/>
      <family val="1"/>
      <charset val="163"/>
    </font>
    <font>
      <sz val="10.5"/>
      <color indexed="62"/>
      <name val="Times New Roman"/>
      <family val="1"/>
      <charset val="163"/>
    </font>
    <font>
      <sz val="10.5"/>
      <name val="Times New Roman"/>
      <family val="1"/>
    </font>
    <font>
      <b/>
      <sz val="10.5"/>
      <name val="Times New Roman"/>
      <family val="1"/>
    </font>
    <font>
      <b/>
      <sz val="13.5"/>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8" fillId="0" borderId="0"/>
    <xf numFmtId="0" fontId="9" fillId="0" borderId="0"/>
    <xf numFmtId="0" fontId="2" fillId="0" borderId="0"/>
    <xf numFmtId="0" fontId="14" fillId="0" borderId="0"/>
    <xf numFmtId="0" fontId="8" fillId="0" borderId="0"/>
    <xf numFmtId="0" fontId="12" fillId="0" borderId="0"/>
    <xf numFmtId="0" fontId="1" fillId="0" borderId="0"/>
    <xf numFmtId="43" fontId="15" fillId="0" borderId="0" applyFont="0" applyFill="0" applyBorder="0" applyAlignment="0" applyProtection="0"/>
    <xf numFmtId="9" fontId="15" fillId="0" borderId="0" applyFont="0" applyFill="0" applyBorder="0" applyAlignment="0" applyProtection="0"/>
  </cellStyleXfs>
  <cellXfs count="56">
    <xf numFmtId="0" fontId="0" fillId="0" borderId="0" xfId="0"/>
    <xf numFmtId="0" fontId="3" fillId="0" borderId="0" xfId="0" applyFont="1" applyFill="1"/>
    <xf numFmtId="0" fontId="7" fillId="0" borderId="0" xfId="0" applyFont="1" applyFill="1"/>
    <xf numFmtId="165" fontId="4" fillId="0" borderId="0" xfId="11" applyNumberFormat="1" applyFont="1" applyFill="1" applyAlignment="1"/>
    <xf numFmtId="165" fontId="3" fillId="0" borderId="0" xfId="11" applyNumberFormat="1" applyFont="1" applyFill="1" applyAlignment="1">
      <alignment horizontal="centerContinuous"/>
    </xf>
    <xf numFmtId="165" fontId="7" fillId="0" borderId="0" xfId="11" applyNumberFormat="1" applyFont="1" applyFill="1"/>
    <xf numFmtId="165" fontId="3" fillId="0" borderId="0" xfId="11" applyNumberFormat="1" applyFont="1" applyFill="1"/>
    <xf numFmtId="9" fontId="3" fillId="0" borderId="0" xfId="12" applyFont="1" applyFill="1" applyAlignment="1">
      <alignment horizontal="center"/>
    </xf>
    <xf numFmtId="9" fontId="7" fillId="0" borderId="0" xfId="12" applyFont="1" applyFill="1" applyAlignment="1">
      <alignment horizontal="center"/>
    </xf>
    <xf numFmtId="0" fontId="6" fillId="0" borderId="2" xfId="0" applyFont="1" applyFill="1" applyBorder="1" applyAlignment="1">
      <alignment horizontal="left"/>
    </xf>
    <xf numFmtId="0" fontId="4" fillId="0" borderId="0" xfId="0" applyFont="1" applyFill="1" applyAlignment="1">
      <alignment horizontal="right"/>
    </xf>
    <xf numFmtId="0" fontId="5" fillId="0" borderId="0"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0" xfId="0" applyFont="1" applyFill="1" applyAlignment="1">
      <alignment horizontal="center" vertical="top"/>
    </xf>
    <xf numFmtId="0" fontId="3" fillId="0" borderId="0" xfId="0" applyFont="1" applyFill="1" applyAlignment="1">
      <alignment horizontal="center"/>
    </xf>
    <xf numFmtId="9" fontId="13" fillId="0" borderId="3" xfId="12" applyFont="1" applyFill="1" applyBorder="1" applyAlignment="1">
      <alignment horizontal="center"/>
    </xf>
    <xf numFmtId="0" fontId="6" fillId="0" borderId="0" xfId="0" quotePrefix="1" applyFont="1" applyFill="1" applyAlignment="1">
      <alignment horizontal="left" vertical="center"/>
    </xf>
    <xf numFmtId="0" fontId="3" fillId="0" borderId="0" xfId="0" applyFont="1" applyFill="1" applyAlignment="1">
      <alignment vertical="center"/>
    </xf>
    <xf numFmtId="0" fontId="16" fillId="0" borderId="4" xfId="0"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65" fontId="16" fillId="0" borderId="5" xfId="11" applyNumberFormat="1" applyFont="1" applyFill="1" applyBorder="1" applyAlignment="1">
      <alignment horizontal="center" vertical="center" wrapText="1"/>
    </xf>
    <xf numFmtId="9" fontId="16" fillId="0" borderId="7" xfId="12" applyFont="1" applyFill="1" applyBorder="1" applyAlignment="1">
      <alignment horizontal="center" vertical="center" wrapText="1"/>
    </xf>
    <xf numFmtId="9" fontId="16" fillId="0" borderId="8" xfId="12" applyFont="1" applyFill="1" applyBorder="1" applyAlignment="1">
      <alignment horizontal="center" vertical="center" wrapText="1"/>
    </xf>
    <xf numFmtId="0" fontId="17" fillId="0" borderId="0" xfId="0" applyFont="1" applyFill="1"/>
    <xf numFmtId="165" fontId="16" fillId="0" borderId="6" xfId="11" applyNumberFormat="1" applyFont="1" applyFill="1" applyBorder="1" applyAlignment="1">
      <alignment horizontal="center" vertical="center" wrapText="1"/>
    </xf>
    <xf numFmtId="165" fontId="16" fillId="0" borderId="1" xfId="11" applyNumberFormat="1" applyFont="1" applyFill="1" applyBorder="1" applyAlignment="1">
      <alignment horizontal="center" vertical="center" wrapText="1"/>
    </xf>
    <xf numFmtId="9" fontId="16" fillId="0" borderId="1" xfId="12" applyFont="1" applyFill="1" applyBorder="1" applyAlignment="1">
      <alignment horizontal="center" vertical="center" wrapText="1"/>
    </xf>
    <xf numFmtId="165" fontId="16" fillId="0" borderId="0" xfId="11" applyNumberFormat="1" applyFont="1" applyFill="1" applyAlignment="1">
      <alignment vertical="center"/>
    </xf>
    <xf numFmtId="0" fontId="16" fillId="0" borderId="0" xfId="0" applyFont="1" applyFill="1" applyAlignment="1">
      <alignment vertical="center"/>
    </xf>
    <xf numFmtId="165" fontId="17" fillId="0" borderId="0" xfId="11" applyNumberFormat="1" applyFont="1" applyFill="1"/>
    <xf numFmtId="0" fontId="7" fillId="0" borderId="0" xfId="0" applyFont="1" applyFill="1" applyAlignment="1">
      <alignment vertical="center"/>
    </xf>
    <xf numFmtId="0" fontId="7" fillId="0" borderId="0" xfId="4" applyFont="1" applyFill="1" applyAlignment="1">
      <alignment vertical="center"/>
    </xf>
    <xf numFmtId="0" fontId="16" fillId="0" borderId="4" xfId="0" applyFont="1" applyFill="1" applyBorder="1" applyAlignment="1">
      <alignment horizontal="center" vertical="center"/>
    </xf>
    <xf numFmtId="0" fontId="16" fillId="0" borderId="4" xfId="0" applyNumberFormat="1" applyFont="1" applyFill="1" applyBorder="1" applyAlignment="1">
      <alignment horizontal="left" vertical="center" wrapText="1"/>
    </xf>
    <xf numFmtId="165" fontId="16" fillId="0" borderId="4" xfId="11" applyNumberFormat="1" applyFont="1" applyFill="1" applyBorder="1" applyAlignment="1">
      <alignment vertical="center"/>
    </xf>
    <xf numFmtId="9" fontId="16" fillId="0" borderId="4" xfId="12" applyFont="1" applyFill="1" applyBorder="1" applyAlignment="1">
      <alignment horizontal="center" vertical="center"/>
    </xf>
    <xf numFmtId="0" fontId="16" fillId="0" borderId="4" xfId="0" applyFont="1" applyFill="1" applyBorder="1" applyAlignment="1">
      <alignment vertical="center"/>
    </xf>
    <xf numFmtId="0" fontId="17" fillId="0" borderId="4" xfId="0" applyFont="1" applyFill="1" applyBorder="1" applyAlignment="1">
      <alignment horizontal="center" vertical="center"/>
    </xf>
    <xf numFmtId="0" fontId="17" fillId="0" borderId="4" xfId="0" applyFont="1" applyFill="1" applyBorder="1" applyAlignment="1">
      <alignment vertical="center"/>
    </xf>
    <xf numFmtId="165" fontId="17" fillId="0" borderId="4" xfId="11" applyNumberFormat="1" applyFont="1" applyFill="1" applyBorder="1" applyAlignment="1">
      <alignment vertical="center"/>
    </xf>
    <xf numFmtId="9" fontId="17" fillId="0" borderId="4" xfId="12" applyFont="1" applyFill="1" applyBorder="1" applyAlignment="1">
      <alignment horizontal="center" vertical="center"/>
    </xf>
    <xf numFmtId="0" fontId="18" fillId="0" borderId="4" xfId="0" quotePrefix="1" applyFont="1" applyFill="1" applyBorder="1" applyAlignment="1">
      <alignment horizontal="center" vertical="center"/>
    </xf>
    <xf numFmtId="0" fontId="18" fillId="0" borderId="4" xfId="0" applyFont="1" applyFill="1" applyBorder="1" applyAlignment="1">
      <alignment vertical="center"/>
    </xf>
    <xf numFmtId="165" fontId="18" fillId="0" borderId="4" xfId="11" applyNumberFormat="1" applyFont="1" applyFill="1" applyBorder="1" applyAlignment="1">
      <alignment vertical="center"/>
    </xf>
    <xf numFmtId="9" fontId="18" fillId="0" borderId="4" xfId="12" applyFont="1" applyFill="1" applyBorder="1" applyAlignment="1">
      <alignment horizontal="center" vertical="center"/>
    </xf>
    <xf numFmtId="0" fontId="17" fillId="0" borderId="4" xfId="0" applyFont="1" applyFill="1" applyBorder="1" applyAlignment="1">
      <alignment horizontal="justify" vertical="center" wrapText="1"/>
    </xf>
    <xf numFmtId="165" fontId="19" fillId="0" borderId="4" xfId="11" applyNumberFormat="1" applyFont="1" applyFill="1" applyBorder="1" applyAlignment="1">
      <alignment vertical="center"/>
    </xf>
    <xf numFmtId="165" fontId="21" fillId="0" borderId="4" xfId="11" applyNumberFormat="1" applyFont="1" applyFill="1" applyBorder="1" applyAlignment="1">
      <alignment vertical="center"/>
    </xf>
    <xf numFmtId="9" fontId="21" fillId="0" borderId="4" xfId="12" applyFont="1" applyFill="1" applyBorder="1" applyAlignment="1">
      <alignment horizontal="center" vertical="center"/>
    </xf>
    <xf numFmtId="0" fontId="16" fillId="0" borderId="4" xfId="0" applyNumberFormat="1" applyFont="1" applyFill="1" applyBorder="1" applyAlignment="1">
      <alignment vertical="center" wrapText="1"/>
    </xf>
    <xf numFmtId="165" fontId="16" fillId="0" borderId="4" xfId="11" applyNumberFormat="1" applyFont="1" applyFill="1" applyBorder="1" applyAlignment="1">
      <alignment vertical="center" wrapText="1"/>
    </xf>
    <xf numFmtId="0" fontId="17" fillId="0" borderId="4" xfId="0" applyNumberFormat="1" applyFont="1" applyFill="1" applyBorder="1" applyAlignment="1">
      <alignment horizontal="left" vertical="center" wrapText="1"/>
    </xf>
    <xf numFmtId="165" fontId="17" fillId="0" borderId="4" xfId="11" applyNumberFormat="1" applyFont="1" applyFill="1" applyBorder="1" applyAlignment="1">
      <alignment horizontal="left" vertical="center" wrapText="1"/>
    </xf>
    <xf numFmtId="165" fontId="20" fillId="0" borderId="4" xfId="11" applyNumberFormat="1" applyFont="1" applyFill="1" applyBorder="1" applyAlignment="1">
      <alignment horizontal="left" vertical="center" wrapText="1"/>
    </xf>
    <xf numFmtId="0" fontId="17" fillId="0" borderId="4" xfId="0" applyNumberFormat="1" applyFont="1" applyFill="1" applyBorder="1" applyAlignment="1">
      <alignment vertical="center" wrapText="1"/>
    </xf>
    <xf numFmtId="0" fontId="22" fillId="0" borderId="0" xfId="0" applyFont="1" applyFill="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1085850</xdr:colOff>
      <xdr:row>1</xdr:row>
      <xdr:rowOff>180975</xdr:rowOff>
    </xdr:from>
    <xdr:to>
      <xdr:col>1</xdr:col>
      <xdr:colOff>1695450</xdr:colOff>
      <xdr:row>1</xdr:row>
      <xdr:rowOff>180975</xdr:rowOff>
    </xdr:to>
    <xdr:cxnSp macro="">
      <xdr:nvCxnSpPr>
        <xdr:cNvPr id="3" name="Straight Connector 2"/>
        <xdr:cNvCxnSpPr/>
      </xdr:nvCxnSpPr>
      <xdr:spPr>
        <a:xfrm>
          <a:off x="1571625" y="447675"/>
          <a:ext cx="6096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K6" sqref="K6"/>
    </sheetView>
  </sheetViews>
  <sheetFormatPr defaultColWidth="12.85546875" defaultRowHeight="15.75" x14ac:dyDescent="0.25"/>
  <cols>
    <col min="1" max="1" width="4.42578125" style="17" customWidth="1"/>
    <col min="2" max="2" width="46.7109375" style="17" customWidth="1"/>
    <col min="3" max="3" width="11.5703125" style="6" customWidth="1"/>
    <col min="4" max="4" width="11.42578125" style="6" customWidth="1"/>
    <col min="5" max="5" width="9.7109375" style="7" customWidth="1"/>
    <col min="6" max="6" width="9.140625" style="7" customWidth="1"/>
    <col min="7" max="7" width="18.28515625" style="1" hidden="1" customWidth="1"/>
    <col min="8" max="16384" width="12.85546875" style="1"/>
  </cols>
  <sheetData>
    <row r="1" spans="1:7" ht="21" customHeight="1" x14ac:dyDescent="0.25">
      <c r="A1" s="14" t="s">
        <v>46</v>
      </c>
      <c r="B1" s="14"/>
      <c r="C1" s="3"/>
      <c r="D1" s="10" t="s">
        <v>37</v>
      </c>
      <c r="E1" s="10"/>
      <c r="F1" s="10"/>
    </row>
    <row r="2" spans="1:7" x14ac:dyDescent="0.25">
      <c r="A2" s="13" t="s">
        <v>47</v>
      </c>
      <c r="B2" s="13"/>
      <c r="C2" s="4"/>
      <c r="D2" s="4"/>
    </row>
    <row r="3" spans="1:7" s="2" customFormat="1" ht="27" customHeight="1" x14ac:dyDescent="0.3">
      <c r="A3" s="55" t="s">
        <v>48</v>
      </c>
      <c r="B3" s="55"/>
      <c r="C3" s="55"/>
      <c r="D3" s="55"/>
      <c r="E3" s="55"/>
      <c r="F3" s="55"/>
      <c r="G3" s="1"/>
    </row>
    <row r="4" spans="1:7" x14ac:dyDescent="0.25">
      <c r="A4" s="11" t="s">
        <v>50</v>
      </c>
      <c r="B4" s="11"/>
      <c r="C4" s="11"/>
      <c r="D4" s="11"/>
      <c r="E4" s="11"/>
      <c r="F4" s="11"/>
    </row>
    <row r="5" spans="1:7" ht="17.25" customHeight="1" x14ac:dyDescent="0.25">
      <c r="A5" s="12"/>
      <c r="B5" s="12"/>
      <c r="C5" s="12"/>
      <c r="D5" s="15" t="s">
        <v>0</v>
      </c>
      <c r="E5" s="15"/>
      <c r="F5" s="15"/>
    </row>
    <row r="6" spans="1:7" s="23" customFormat="1" ht="44.25" customHeight="1" x14ac:dyDescent="0.2">
      <c r="A6" s="18" t="s">
        <v>1</v>
      </c>
      <c r="B6" s="19" t="s">
        <v>2</v>
      </c>
      <c r="C6" s="20" t="s">
        <v>33</v>
      </c>
      <c r="D6" s="20" t="s">
        <v>49</v>
      </c>
      <c r="E6" s="21" t="s">
        <v>34</v>
      </c>
      <c r="F6" s="22"/>
    </row>
    <row r="7" spans="1:7" s="23" customFormat="1" ht="52.15" customHeight="1" x14ac:dyDescent="0.2">
      <c r="A7" s="18"/>
      <c r="B7" s="18"/>
      <c r="C7" s="24"/>
      <c r="D7" s="25"/>
      <c r="E7" s="26" t="s">
        <v>33</v>
      </c>
      <c r="F7" s="26" t="s">
        <v>35</v>
      </c>
    </row>
    <row r="8" spans="1:7" s="28" customFormat="1" ht="21" customHeight="1" x14ac:dyDescent="0.25">
      <c r="A8" s="32" t="s">
        <v>3</v>
      </c>
      <c r="B8" s="33" t="s">
        <v>38</v>
      </c>
      <c r="C8" s="34">
        <v>47184700</v>
      </c>
      <c r="D8" s="34">
        <f>+D9+D28+D29+D36</f>
        <v>38754922</v>
      </c>
      <c r="E8" s="35">
        <f>+D8/C8</f>
        <v>0.82134509703357228</v>
      </c>
      <c r="F8" s="35">
        <f>+D8/G8</f>
        <v>1.4961339861673768</v>
      </c>
      <c r="G8" s="27">
        <v>25903376.541346997</v>
      </c>
    </row>
    <row r="9" spans="1:7" s="23" customFormat="1" ht="21" customHeight="1" x14ac:dyDescent="0.2">
      <c r="A9" s="32" t="s">
        <v>5</v>
      </c>
      <c r="B9" s="36" t="s">
        <v>9</v>
      </c>
      <c r="C9" s="34">
        <v>33934700</v>
      </c>
      <c r="D9" s="34">
        <v>28543432</v>
      </c>
      <c r="E9" s="35">
        <f t="shared" ref="E9:E39" si="0">+D9/C9</f>
        <v>0.84112816674377555</v>
      </c>
      <c r="F9" s="35">
        <f t="shared" ref="F9:F39" si="1">+D9/G9</f>
        <v>1.4907232307130598</v>
      </c>
      <c r="G9" s="29">
        <v>19147371.833969999</v>
      </c>
    </row>
    <row r="10" spans="1:7" s="23" customFormat="1" ht="21" customHeight="1" x14ac:dyDescent="0.2">
      <c r="A10" s="37">
        <v>1</v>
      </c>
      <c r="B10" s="38" t="s">
        <v>39</v>
      </c>
      <c r="C10" s="39">
        <v>4100000</v>
      </c>
      <c r="D10" s="39">
        <f>838789+1035109</f>
        <v>1873898</v>
      </c>
      <c r="E10" s="40">
        <f t="shared" si="0"/>
        <v>0.45704829268292685</v>
      </c>
      <c r="F10" s="40">
        <f t="shared" si="1"/>
        <v>0.98478499505367967</v>
      </c>
      <c r="G10" s="29">
        <v>1902849.8701870001</v>
      </c>
    </row>
    <row r="11" spans="1:7" s="23" customFormat="1" ht="21" customHeight="1" x14ac:dyDescent="0.2">
      <c r="A11" s="37">
        <f>+A10+1</f>
        <v>2</v>
      </c>
      <c r="B11" s="38" t="s">
        <v>10</v>
      </c>
      <c r="C11" s="39">
        <v>10800000</v>
      </c>
      <c r="D11" s="39">
        <v>8686708</v>
      </c>
      <c r="E11" s="40">
        <f t="shared" si="0"/>
        <v>0.80432481481481477</v>
      </c>
      <c r="F11" s="40">
        <f t="shared" si="1"/>
        <v>1.7113228579945559</v>
      </c>
      <c r="G11" s="29">
        <v>5076019.3843139997</v>
      </c>
    </row>
    <row r="12" spans="1:7" s="23" customFormat="1" ht="21" customHeight="1" x14ac:dyDescent="0.2">
      <c r="A12" s="37">
        <f>A11+1</f>
        <v>3</v>
      </c>
      <c r="B12" s="38" t="s">
        <v>11</v>
      </c>
      <c r="C12" s="39">
        <v>4950000</v>
      </c>
      <c r="D12" s="39">
        <v>5732398</v>
      </c>
      <c r="E12" s="40">
        <f t="shared" si="0"/>
        <v>1.158060202020202</v>
      </c>
      <c r="F12" s="40">
        <f t="shared" si="1"/>
        <v>2.280630669581905</v>
      </c>
      <c r="G12" s="29">
        <v>2513514.3872509999</v>
      </c>
    </row>
    <row r="13" spans="1:7" s="23" customFormat="1" ht="21" customHeight="1" x14ac:dyDescent="0.2">
      <c r="A13" s="37">
        <f>A12+1</f>
        <v>4</v>
      </c>
      <c r="B13" s="38" t="s">
        <v>12</v>
      </c>
      <c r="C13" s="39">
        <v>5400000</v>
      </c>
      <c r="D13" s="39">
        <v>4168445</v>
      </c>
      <c r="E13" s="40">
        <f t="shared" si="0"/>
        <v>0.77193425925925929</v>
      </c>
      <c r="F13" s="40">
        <f t="shared" si="1"/>
        <v>1.294901045119442</v>
      </c>
      <c r="G13" s="29">
        <v>3219122.4307920001</v>
      </c>
    </row>
    <row r="14" spans="1:7" s="23" customFormat="1" ht="21" customHeight="1" x14ac:dyDescent="0.2">
      <c r="A14" s="37">
        <f>A13+1</f>
        <v>5</v>
      </c>
      <c r="B14" s="38" t="s">
        <v>13</v>
      </c>
      <c r="C14" s="39">
        <v>825000</v>
      </c>
      <c r="D14" s="39">
        <v>501722</v>
      </c>
      <c r="E14" s="40">
        <f t="shared" si="0"/>
        <v>0.60814787878787879</v>
      </c>
      <c r="F14" s="40">
        <f t="shared" si="1"/>
        <v>1.4012290576530595</v>
      </c>
      <c r="G14" s="29">
        <v>358058.51817</v>
      </c>
    </row>
    <row r="15" spans="1:7" s="23" customFormat="1" ht="21" customHeight="1" x14ac:dyDescent="0.2">
      <c r="A15" s="37">
        <f>A14+1</f>
        <v>6</v>
      </c>
      <c r="B15" s="38" t="s">
        <v>14</v>
      </c>
      <c r="C15" s="39">
        <v>1300000</v>
      </c>
      <c r="D15" s="39">
        <v>820819</v>
      </c>
      <c r="E15" s="40">
        <f t="shared" si="0"/>
        <v>0.63139923076923077</v>
      </c>
      <c r="F15" s="40">
        <f t="shared" si="1"/>
        <v>1.3324916222990528</v>
      </c>
      <c r="G15" s="29">
        <v>616003.12246900005</v>
      </c>
    </row>
    <row r="16" spans="1:7" s="23" customFormat="1" ht="21" customHeight="1" x14ac:dyDescent="0.2">
      <c r="A16" s="37">
        <f>A15+1</f>
        <v>7</v>
      </c>
      <c r="B16" s="38" t="s">
        <v>15</v>
      </c>
      <c r="C16" s="39">
        <v>586700</v>
      </c>
      <c r="D16" s="39">
        <v>271837</v>
      </c>
      <c r="E16" s="40">
        <f t="shared" si="0"/>
        <v>0.46333219703425943</v>
      </c>
      <c r="F16" s="40">
        <f t="shared" si="1"/>
        <v>1.1040067606112161</v>
      </c>
      <c r="G16" s="29">
        <v>246227.65883199999</v>
      </c>
    </row>
    <row r="17" spans="1:7" s="23" customFormat="1" ht="21" customHeight="1" x14ac:dyDescent="0.2">
      <c r="A17" s="37">
        <v>8</v>
      </c>
      <c r="B17" s="38" t="s">
        <v>40</v>
      </c>
      <c r="C17" s="39">
        <v>3062000</v>
      </c>
      <c r="D17" s="39">
        <f>SUM(D18:D22)</f>
        <v>4786406</v>
      </c>
      <c r="E17" s="40">
        <f t="shared" si="0"/>
        <v>1.5631632919660352</v>
      </c>
      <c r="F17" s="40">
        <f t="shared" si="1"/>
        <v>1.3627697743196348</v>
      </c>
      <c r="G17" s="29">
        <v>3512263.1057690005</v>
      </c>
    </row>
    <row r="18" spans="1:7" s="23" customFormat="1" ht="21" customHeight="1" x14ac:dyDescent="0.2">
      <c r="A18" s="41" t="s">
        <v>8</v>
      </c>
      <c r="B18" s="42" t="s">
        <v>16</v>
      </c>
      <c r="C18" s="34">
        <v>0</v>
      </c>
      <c r="D18" s="43">
        <v>376</v>
      </c>
      <c r="E18" s="44"/>
      <c r="F18" s="44">
        <f t="shared" si="1"/>
        <v>22.492294594503409</v>
      </c>
      <c r="G18" s="29">
        <v>16.716836000000001</v>
      </c>
    </row>
    <row r="19" spans="1:7" s="23" customFormat="1" ht="21" customHeight="1" x14ac:dyDescent="0.2">
      <c r="A19" s="41" t="s">
        <v>8</v>
      </c>
      <c r="B19" s="42" t="s">
        <v>17</v>
      </c>
      <c r="C19" s="43">
        <v>62000</v>
      </c>
      <c r="D19" s="43">
        <v>44132</v>
      </c>
      <c r="E19" s="44">
        <f t="shared" si="0"/>
        <v>0.71180645161290323</v>
      </c>
      <c r="F19" s="44">
        <f t="shared" si="1"/>
        <v>1.1443051716704136</v>
      </c>
      <c r="G19" s="29">
        <v>38566.635101</v>
      </c>
    </row>
    <row r="20" spans="1:7" s="23" customFormat="1" ht="21" customHeight="1" x14ac:dyDescent="0.2">
      <c r="A20" s="41" t="s">
        <v>8</v>
      </c>
      <c r="B20" s="42" t="s">
        <v>19</v>
      </c>
      <c r="C20" s="43">
        <v>2000000</v>
      </c>
      <c r="D20" s="43">
        <v>3898506</v>
      </c>
      <c r="E20" s="44">
        <f t="shared" si="0"/>
        <v>1.9492529999999999</v>
      </c>
      <c r="F20" s="44">
        <f t="shared" si="1"/>
        <v>1.2770322829159819</v>
      </c>
      <c r="G20" s="29">
        <v>3052785.7847870002</v>
      </c>
    </row>
    <row r="21" spans="1:7" s="23" customFormat="1" ht="21" customHeight="1" x14ac:dyDescent="0.2">
      <c r="A21" s="41" t="s">
        <v>8</v>
      </c>
      <c r="B21" s="42" t="s">
        <v>18</v>
      </c>
      <c r="C21" s="43">
        <v>1000000</v>
      </c>
      <c r="D21" s="43">
        <v>843392</v>
      </c>
      <c r="E21" s="44">
        <f t="shared" si="0"/>
        <v>0.84339200000000003</v>
      </c>
      <c r="F21" s="44">
        <f t="shared" si="1"/>
        <v>2.0038396486211449</v>
      </c>
      <c r="G21" s="29">
        <v>420887.96904499998</v>
      </c>
    </row>
    <row r="22" spans="1:7" s="23" customFormat="1" ht="21" customHeight="1" x14ac:dyDescent="0.2">
      <c r="A22" s="41" t="s">
        <v>8</v>
      </c>
      <c r="B22" s="42" t="s">
        <v>20</v>
      </c>
      <c r="C22" s="43">
        <v>0</v>
      </c>
      <c r="D22" s="43"/>
      <c r="E22" s="44"/>
      <c r="F22" s="44">
        <f t="shared" si="1"/>
        <v>0</v>
      </c>
      <c r="G22" s="29">
        <v>6</v>
      </c>
    </row>
    <row r="23" spans="1:7" s="23" customFormat="1" ht="21" customHeight="1" x14ac:dyDescent="0.2">
      <c r="A23" s="37">
        <v>9</v>
      </c>
      <c r="B23" s="38" t="s">
        <v>22</v>
      </c>
      <c r="C23" s="39">
        <v>140000</v>
      </c>
      <c r="D23" s="39">
        <v>100643</v>
      </c>
      <c r="E23" s="40">
        <f t="shared" si="0"/>
        <v>0.71887857142857148</v>
      </c>
      <c r="F23" s="40">
        <f t="shared" si="1"/>
        <v>1.1421632850515808</v>
      </c>
      <c r="G23" s="29">
        <v>88116.122552000001</v>
      </c>
    </row>
    <row r="24" spans="1:7" s="23" customFormat="1" ht="40.5" x14ac:dyDescent="0.2">
      <c r="A24" s="37">
        <f>A23+1</f>
        <v>10</v>
      </c>
      <c r="B24" s="45" t="s">
        <v>25</v>
      </c>
      <c r="C24" s="39">
        <v>350000</v>
      </c>
      <c r="D24" s="39">
        <v>91524</v>
      </c>
      <c r="E24" s="40">
        <f t="shared" si="0"/>
        <v>0.26149714285714287</v>
      </c>
      <c r="F24" s="40">
        <f t="shared" si="1"/>
        <v>0.39959364767486133</v>
      </c>
      <c r="G24" s="29">
        <v>229042.68006399999</v>
      </c>
    </row>
    <row r="25" spans="1:7" s="23" customFormat="1" ht="21" customHeight="1" x14ac:dyDescent="0.2">
      <c r="A25" s="37">
        <v>11</v>
      </c>
      <c r="B25" s="38" t="s">
        <v>21</v>
      </c>
      <c r="C25" s="39">
        <v>1620000</v>
      </c>
      <c r="D25" s="39">
        <v>1207808</v>
      </c>
      <c r="E25" s="40">
        <f t="shared" si="0"/>
        <v>0.7455604938271605</v>
      </c>
      <c r="F25" s="40">
        <f t="shared" si="1"/>
        <v>1.1787878927512947</v>
      </c>
      <c r="G25" s="29">
        <v>1024618.599688</v>
      </c>
    </row>
    <row r="26" spans="1:7" s="23" customFormat="1" ht="21.6" customHeight="1" x14ac:dyDescent="0.2">
      <c r="A26" s="37">
        <f>A25+1</f>
        <v>12</v>
      </c>
      <c r="B26" s="38" t="s">
        <v>24</v>
      </c>
      <c r="C26" s="39">
        <v>1000</v>
      </c>
      <c r="D26" s="39">
        <v>370</v>
      </c>
      <c r="E26" s="40">
        <f t="shared" si="0"/>
        <v>0.37</v>
      </c>
      <c r="F26" s="40">
        <f t="shared" si="1"/>
        <v>1.7599520531981183</v>
      </c>
      <c r="G26" s="29">
        <v>210.233</v>
      </c>
    </row>
    <row r="27" spans="1:7" s="23" customFormat="1" ht="21.6" customHeight="1" x14ac:dyDescent="0.2">
      <c r="A27" s="37">
        <f>A26+1</f>
        <v>13</v>
      </c>
      <c r="B27" s="38" t="s">
        <v>23</v>
      </c>
      <c r="C27" s="39">
        <v>800000</v>
      </c>
      <c r="D27" s="39">
        <v>300855</v>
      </c>
      <c r="E27" s="40">
        <f t="shared" si="0"/>
        <v>0.37606875000000001</v>
      </c>
      <c r="F27" s="40">
        <f t="shared" si="1"/>
        <v>0.832642080573754</v>
      </c>
      <c r="G27" s="29">
        <v>361325.72088199999</v>
      </c>
    </row>
    <row r="28" spans="1:7" s="23" customFormat="1" ht="21.6" customHeight="1" x14ac:dyDescent="0.2">
      <c r="A28" s="32" t="s">
        <v>6</v>
      </c>
      <c r="B28" s="36" t="s">
        <v>36</v>
      </c>
      <c r="C28" s="39">
        <v>0</v>
      </c>
      <c r="D28" s="46"/>
      <c r="E28" s="40"/>
      <c r="F28" s="40"/>
      <c r="G28" s="29"/>
    </row>
    <row r="29" spans="1:7" s="23" customFormat="1" ht="21.6" customHeight="1" x14ac:dyDescent="0.2">
      <c r="A29" s="32" t="s">
        <v>7</v>
      </c>
      <c r="B29" s="36" t="s">
        <v>41</v>
      </c>
      <c r="C29" s="47">
        <v>13250000</v>
      </c>
      <c r="D29" s="47">
        <v>10211490</v>
      </c>
      <c r="E29" s="48">
        <f t="shared" si="0"/>
        <v>0.77067849056603777</v>
      </c>
      <c r="F29" s="48">
        <f t="shared" si="1"/>
        <v>1.511468751472286</v>
      </c>
      <c r="G29" s="29">
        <v>6756004.7073769998</v>
      </c>
    </row>
    <row r="30" spans="1:7" s="23" customFormat="1" ht="21.6" hidden="1" customHeight="1" x14ac:dyDescent="0.2">
      <c r="A30" s="37">
        <v>1</v>
      </c>
      <c r="B30" s="38" t="s">
        <v>26</v>
      </c>
      <c r="C30" s="39"/>
      <c r="D30" s="46"/>
      <c r="E30" s="40"/>
      <c r="F30" s="40"/>
      <c r="G30" s="29"/>
    </row>
    <row r="31" spans="1:7" s="23" customFormat="1" ht="21.6" hidden="1" customHeight="1" x14ac:dyDescent="0.2">
      <c r="A31" s="37">
        <f>A30+1</f>
        <v>2</v>
      </c>
      <c r="B31" s="38" t="s">
        <v>27</v>
      </c>
      <c r="C31" s="39"/>
      <c r="D31" s="46"/>
      <c r="E31" s="40"/>
      <c r="F31" s="40"/>
      <c r="G31" s="29"/>
    </row>
    <row r="32" spans="1:7" s="23" customFormat="1" ht="21.6" hidden="1" customHeight="1" x14ac:dyDescent="0.2">
      <c r="A32" s="37">
        <f>A31+1</f>
        <v>3</v>
      </c>
      <c r="B32" s="38" t="s">
        <v>28</v>
      </c>
      <c r="C32" s="39"/>
      <c r="D32" s="46"/>
      <c r="E32" s="40"/>
      <c r="F32" s="40"/>
      <c r="G32" s="29"/>
    </row>
    <row r="33" spans="1:7" s="23" customFormat="1" ht="21.6" hidden="1" customHeight="1" x14ac:dyDescent="0.2">
      <c r="A33" s="37">
        <f>A32+1</f>
        <v>4</v>
      </c>
      <c r="B33" s="38" t="s">
        <v>29</v>
      </c>
      <c r="C33" s="39"/>
      <c r="D33" s="46"/>
      <c r="E33" s="40"/>
      <c r="F33" s="40"/>
      <c r="G33" s="29"/>
    </row>
    <row r="34" spans="1:7" s="23" customFormat="1" ht="21.6" hidden="1" customHeight="1" x14ac:dyDescent="0.2">
      <c r="A34" s="37">
        <v>5</v>
      </c>
      <c r="B34" s="38" t="s">
        <v>30</v>
      </c>
      <c r="C34" s="39"/>
      <c r="D34" s="46"/>
      <c r="E34" s="40"/>
      <c r="F34" s="40"/>
      <c r="G34" s="29"/>
    </row>
    <row r="35" spans="1:7" s="23" customFormat="1" ht="21.6" hidden="1" customHeight="1" x14ac:dyDescent="0.2">
      <c r="A35" s="37">
        <v>6</v>
      </c>
      <c r="B35" s="38" t="s">
        <v>31</v>
      </c>
      <c r="C35" s="39"/>
      <c r="D35" s="46"/>
      <c r="E35" s="40"/>
      <c r="F35" s="40"/>
      <c r="G35" s="29"/>
    </row>
    <row r="36" spans="1:7" s="23" customFormat="1" ht="21.6" customHeight="1" x14ac:dyDescent="0.2">
      <c r="A36" s="32" t="s">
        <v>45</v>
      </c>
      <c r="B36" s="36" t="s">
        <v>32</v>
      </c>
      <c r="C36" s="39"/>
      <c r="D36" s="46"/>
      <c r="E36" s="40"/>
      <c r="F36" s="40"/>
      <c r="G36" s="29"/>
    </row>
    <row r="37" spans="1:7" s="23" customFormat="1" ht="21" customHeight="1" x14ac:dyDescent="0.2">
      <c r="A37" s="32" t="s">
        <v>4</v>
      </c>
      <c r="B37" s="49" t="s">
        <v>42</v>
      </c>
      <c r="C37" s="50">
        <v>19482000</v>
      </c>
      <c r="D37" s="50">
        <f>+D38+D39</f>
        <v>17089992</v>
      </c>
      <c r="E37" s="35">
        <f t="shared" si="0"/>
        <v>0.87721958731136429</v>
      </c>
      <c r="F37" s="35">
        <f t="shared" si="1"/>
        <v>1.4214174666172905</v>
      </c>
      <c r="G37" s="29">
        <v>12023203.880187998</v>
      </c>
    </row>
    <row r="38" spans="1:7" s="23" customFormat="1" ht="21" customHeight="1" x14ac:dyDescent="0.2">
      <c r="A38" s="37">
        <v>1</v>
      </c>
      <c r="B38" s="51" t="s">
        <v>43</v>
      </c>
      <c r="C38" s="52">
        <v>11686000</v>
      </c>
      <c r="D38" s="53">
        <v>9694430</v>
      </c>
      <c r="E38" s="40">
        <f t="shared" si="0"/>
        <v>0.82957641622454215</v>
      </c>
      <c r="F38" s="40">
        <f t="shared" si="1"/>
        <v>1.6465637942189451</v>
      </c>
      <c r="G38" s="29">
        <v>5887673.4895039983</v>
      </c>
    </row>
    <row r="39" spans="1:7" s="23" customFormat="1" ht="21" customHeight="1" x14ac:dyDescent="0.2">
      <c r="A39" s="37">
        <v>2</v>
      </c>
      <c r="B39" s="54" t="s">
        <v>44</v>
      </c>
      <c r="C39" s="39">
        <v>7796000</v>
      </c>
      <c r="D39" s="39">
        <v>7395562</v>
      </c>
      <c r="E39" s="40">
        <f t="shared" si="0"/>
        <v>0.94863545407901484</v>
      </c>
      <c r="F39" s="40">
        <f t="shared" si="1"/>
        <v>1.205366370807843</v>
      </c>
      <c r="G39" s="29">
        <v>6135530.3906839993</v>
      </c>
    </row>
    <row r="40" spans="1:7" ht="15.95" customHeight="1" x14ac:dyDescent="0.3">
      <c r="A40" s="9"/>
      <c r="B40" s="9"/>
      <c r="C40" s="9"/>
      <c r="D40" s="9"/>
      <c r="E40" s="9"/>
      <c r="F40" s="9"/>
    </row>
    <row r="41" spans="1:7" ht="22.5" customHeight="1" x14ac:dyDescent="0.3">
      <c r="A41" s="30"/>
      <c r="B41" s="16"/>
      <c r="C41" s="5"/>
      <c r="D41" s="5"/>
      <c r="E41" s="8"/>
      <c r="F41" s="8"/>
    </row>
    <row r="42" spans="1:7" ht="18.75" x14ac:dyDescent="0.3">
      <c r="A42" s="30"/>
      <c r="B42" s="16"/>
      <c r="C42" s="5"/>
      <c r="D42" s="5"/>
      <c r="E42" s="8"/>
      <c r="F42" s="8"/>
    </row>
    <row r="43" spans="1:7" ht="18.75" x14ac:dyDescent="0.3">
      <c r="A43" s="31"/>
      <c r="B43" s="16"/>
      <c r="C43" s="5"/>
      <c r="D43" s="5"/>
      <c r="E43" s="8"/>
      <c r="F43" s="8"/>
    </row>
    <row r="44" spans="1:7" ht="18.75" x14ac:dyDescent="0.3">
      <c r="A44" s="31"/>
      <c r="B44" s="16"/>
      <c r="C44" s="5"/>
      <c r="D44" s="5"/>
      <c r="E44" s="8"/>
      <c r="F44" s="8"/>
    </row>
  </sheetData>
  <mergeCells count="13">
    <mergeCell ref="A40:F40"/>
    <mergeCell ref="D1:F1"/>
    <mergeCell ref="A4:F4"/>
    <mergeCell ref="A5:C5"/>
    <mergeCell ref="A6:A7"/>
    <mergeCell ref="B6:B7"/>
    <mergeCell ref="C6:C7"/>
    <mergeCell ref="D6:D7"/>
    <mergeCell ref="E6:F6"/>
    <mergeCell ref="A2:B2"/>
    <mergeCell ref="A1:B1"/>
    <mergeCell ref="D5:F5"/>
    <mergeCell ref="A3:F3"/>
  </mergeCells>
  <printOptions horizontalCentered="1"/>
  <pageMargins left="0.45" right="0.45" top="0.75" bottom="0.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4A30A6D7-0488-40F9-B77B-374E39E38BF3}">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2021-07-05T02:26:58Z</cp:lastPrinted>
  <dcterms:created xsi:type="dcterms:W3CDTF">2018-08-22T07:49:45Z</dcterms:created>
  <dcterms:modified xsi:type="dcterms:W3CDTF">2021-07-05T02:27:03Z</dcterms:modified>
</cp:coreProperties>
</file>