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NĂM 2024\CÔNG KHAI\THỰC HIỆN DỰ TOÁN\09 THANG\"/>
    </mc:Choice>
  </mc:AlternateContent>
  <bookViews>
    <workbookView xWindow="0" yWindow="0" windowWidth="20483" windowHeight="7753"/>
  </bookViews>
  <sheets>
    <sheet name="TH-2024-9T-B61-TT343-75" sheetId="3" r:id="rId1"/>
  </sheets>
  <definedNames>
    <definedName name="_xlnm.Print_Titles" localSheetId="0">'TH-2024-9T-B61-TT343-75'!$6:$7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 l="1"/>
  <c r="F29" i="3"/>
  <c r="F17" i="3"/>
  <c r="F18" i="3"/>
  <c r="F19" i="3"/>
  <c r="F20" i="3"/>
  <c r="F21" i="3"/>
  <c r="F22" i="3"/>
  <c r="F23" i="3"/>
  <c r="F24" i="3"/>
  <c r="F25" i="3"/>
  <c r="F16" i="3"/>
  <c r="F9" i="3"/>
  <c r="F10" i="3"/>
  <c r="F11" i="3"/>
  <c r="F12" i="3"/>
  <c r="F13" i="3"/>
  <c r="F14" i="3"/>
  <c r="F8" i="3"/>
  <c r="D8" i="3" l="1"/>
  <c r="D29" i="3" l="1"/>
  <c r="E23" i="3"/>
  <c r="E16" i="3"/>
  <c r="D9" i="3" l="1"/>
  <c r="E33" i="3" l="1"/>
  <c r="E22" i="3"/>
  <c r="H9" i="3" l="1"/>
  <c r="C9" i="3"/>
  <c r="C29" i="3" l="1"/>
  <c r="C8" i="3" s="1"/>
  <c r="H8" i="3" l="1"/>
  <c r="E30" i="3" l="1"/>
  <c r="E26" i="3"/>
  <c r="E24" i="3"/>
  <c r="E15" i="3"/>
  <c r="E14" i="3"/>
  <c r="E13" i="3"/>
  <c r="E12" i="3"/>
  <c r="E11" i="3"/>
  <c r="E17" i="3" l="1"/>
  <c r="E18" i="3"/>
  <c r="E32" i="3"/>
  <c r="E27" i="3"/>
  <c r="E31" i="3"/>
  <c r="E20" i="3"/>
  <c r="E19" i="3"/>
  <c r="E21" i="3"/>
  <c r="E28" i="3"/>
  <c r="E29" i="3"/>
  <c r="E10" i="3"/>
  <c r="E25" i="3"/>
  <c r="E9" i="3" l="1"/>
  <c r="E8" i="3" l="1"/>
</calcChain>
</file>

<file path=xl/sharedStrings.xml><?xml version="1.0" encoding="utf-8"?>
<sst xmlns="http://schemas.openxmlformats.org/spreadsheetml/2006/main" count="49" uniqueCount="48">
  <si>
    <t>ĐVT: triệu đồng</t>
  </si>
  <si>
    <t>STT</t>
  </si>
  <si>
    <t>NỘI DUNG</t>
  </si>
  <si>
    <t>DỰ TOÁN NĂM</t>
  </si>
  <si>
    <t>A</t>
  </si>
  <si>
    <t>B</t>
  </si>
  <si>
    <t>I</t>
  </si>
  <si>
    <t>II</t>
  </si>
  <si>
    <t>Chi thường xuyên</t>
  </si>
  <si>
    <t>Dự phòng ngân sách</t>
  </si>
  <si>
    <t>III</t>
  </si>
  <si>
    <t>IV</t>
  </si>
  <si>
    <t>Biểu số 61/CK-NSNN</t>
  </si>
  <si>
    <t>TỔNG CHI NSĐP</t>
  </si>
  <si>
    <t>CHI CÂN ĐỐI NSĐP</t>
  </si>
  <si>
    <t>Chi đầu tư phát triển</t>
  </si>
  <si>
    <t>Chi đầu tư phát triển khác</t>
  </si>
  <si>
    <t>Chi giáo dục - đào tạo và dạy nghề</t>
  </si>
  <si>
    <t>Chi sự nghiệp y tế, dân số và gia đình</t>
  </si>
  <si>
    <t>Chi sự nghiệp văn hóa thông tin</t>
  </si>
  <si>
    <t>Chi sự nghiệp thể dục thể thao</t>
  </si>
  <si>
    <t>Chi sự nghiệp bảo vệ môi trường</t>
  </si>
  <si>
    <t>Chi sự nghiệp kinh tế</t>
  </si>
  <si>
    <t>Chi hoạt động của cơ quan quản lý hành chính, đảng, đoàn thể</t>
  </si>
  <si>
    <t>Chi bảo đảm xã hội</t>
  </si>
  <si>
    <t>Chi bổ sung quỹ dự trữ tài chính</t>
  </si>
  <si>
    <t>V</t>
  </si>
  <si>
    <t>Chương trình mục tiêu quốc gia</t>
  </si>
  <si>
    <t>Cho các chương trình dự án quan trọng vốn đầu tư</t>
  </si>
  <si>
    <t>UBND TỈNH ĐỒNG NAI</t>
  </si>
  <si>
    <t>SỞ TÀI CHÍNH</t>
  </si>
  <si>
    <t>SO SÁNH  THỰC HIỆN VỚI (%)</t>
  </si>
  <si>
    <t>CÙNG KỲ NĂM TRƯỚC</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</si>
  <si>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</si>
  <si>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</si>
  <si>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Trong đó:</t>
  </si>
  <si>
    <t>Chi khoa học và công nghệ</t>
  </si>
  <si>
    <t>Chi sự nghiệp phát thanh, truyền hình</t>
  </si>
  <si>
    <t>Chi trả nợ lãi các khoản do chính quyền địa phương vay</t>
  </si>
  <si>
    <t>CHI TỪ NGUỒN BỔ SUNG CÓ MỤC TIÊU TỪ NSTW CHO NSĐP</t>
  </si>
  <si>
    <t>Cho các nhiệm vụ, chính sách kinh phí thường xuyên</t>
  </si>
  <si>
    <t>C</t>
  </si>
  <si>
    <t>BỘI CHI</t>
  </si>
  <si>
    <r>
      <t xml:space="preserve">(Đính kèm công văn số           /STC-NSNN ngày      tháng </t>
    </r>
    <r>
      <rPr>
        <i/>
        <sz val="12"/>
        <color theme="2"/>
        <rFont val="Times New Roman"/>
        <family val="1"/>
      </rPr>
      <t xml:space="preserve">      </t>
    </r>
    <r>
      <rPr>
        <i/>
        <sz val="12"/>
        <color theme="1"/>
        <rFont val="Times New Roman"/>
        <family val="1"/>
      </rPr>
      <t>năm 2024 của Sở Tài chính)</t>
    </r>
  </si>
  <si>
    <t>THỰC HIỆN CHI NGÂN SÁCH ĐỊA PHƯƠNG 09 THÁNG NĂM 2024</t>
  </si>
  <si>
    <t xml:space="preserve"> THỰC HIỆN 09 THÁNG</t>
  </si>
  <si>
    <t>D</t>
  </si>
  <si>
    <t>CHI CHUYỂN NGUỒN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</si>
</sst>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7">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5"/>
      <color theme="1"/>
      <name val="Times New Roman"/>
      <family val="1"/>
    </font>
    <font>
      <sz val="13"/>
      <color theme="1"/>
      <name val="Times New Roman"/>
      <family val="1"/>
    </font>
    <font>
      <b/>
      <sz val="13"/>
      <color theme="1"/>
      <name val="Times New Roman"/>
      <family val="1"/>
    </font>
    <font>
      <i/>
      <sz val="12"/>
      <color theme="1"/>
      <name val="Times New Roman"/>
      <family val="1"/>
    </font>
    <font>
      <b/>
      <sz val="11"/>
      <color theme="1"/>
      <name val="Times New Roman"/>
      <family val="1"/>
    </font>
    <font>
      <sz val="12"/>
      <name val="Times New Roman"/>
      <family val="1"/>
    </font>
    <font>
      <sz val="12"/>
      <name val="Times New Roman"/>
      <family val="1"/>
      <charset val="163"/>
    </font>
    <font>
      <b/>
      <sz val="12"/>
      <name val="Times New Roman"/>
      <family val="1"/>
      <charset val="163"/>
    </font>
    <font>
      <b/>
      <sz val="12"/>
      <name val="Times New Roman h"/>
    </font>
    <font>
      <sz val="12"/>
      <color theme="1"/>
      <name val="Calibri"/>
      <family val="2"/>
      <scheme val="minor"/>
    </font>
    <font>
      <i/>
      <sz val="12"/>
      <color theme="2"/>
      <name val="Times New Roman"/>
      <family val="1"/>
    </font>
    <font>
      <sz val="11"/>
      <color theme="0"/>
      <name val="Calibri"/>
      <family val="2"/>
      <scheme val="minor"/>
    </font>
    <font>
      <sz val="12"/>
      <color theme="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vertical="center" wrapText="1"/>
    </xf>
    <xf numFmtId="0" fontId="2" fillId="0" borderId="2" xfId="1" applyFont="1" applyBorder="1" applyAlignment="1">
      <alignment vertical="center" wrapText="1"/>
    </xf>
    <xf numFmtId="0" fontId="2" fillId="0" borderId="2" xfId="1" applyFont="1" applyBorder="1" applyAlignment="1">
      <alignment horizontal="center" vertical="center" wrapText="1"/>
    </xf>
    <xf numFmtId="9" fontId="8" fillId="0" borderId="2" xfId="3" applyFont="1" applyBorder="1" applyAlignment="1">
      <alignment horizontal="center" vertical="center" wrapText="1"/>
    </xf>
    <xf numFmtId="164" fontId="2" fillId="0" borderId="0" xfId="4" applyNumberFormat="1" applyFont="1" applyAlignment="1">
      <alignment vertical="center"/>
    </xf>
    <xf numFmtId="164" fontId="7" fillId="0" borderId="0" xfId="4" applyNumberFormat="1" applyFont="1" applyAlignment="1">
      <alignment vertical="center"/>
    </xf>
    <xf numFmtId="164" fontId="3" fillId="0" borderId="2" xfId="4" applyNumberFormat="1" applyFont="1" applyBorder="1" applyAlignment="1">
      <alignment vertical="center"/>
    </xf>
    <xf numFmtId="164" fontId="2" fillId="0" borderId="2" xfId="4" applyNumberFormat="1" applyFont="1" applyBorder="1" applyAlignment="1">
      <alignment vertical="center"/>
    </xf>
    <xf numFmtId="164" fontId="0" fillId="0" borderId="0" xfId="4" applyNumberFormat="1" applyFont="1"/>
    <xf numFmtId="0" fontId="7" fillId="0" borderId="0" xfId="1" applyFont="1" applyAlignment="1">
      <alignment horizontal="center" vertical="center"/>
    </xf>
    <xf numFmtId="0" fontId="8" fillId="0" borderId="2" xfId="1" applyFont="1" applyBorder="1" applyAlignment="1">
      <alignment horizontal="center" vertical="center" wrapText="1"/>
    </xf>
    <xf numFmtId="0" fontId="0" fillId="0" borderId="0" xfId="0" applyAlignment="1"/>
    <xf numFmtId="9" fontId="3" fillId="0" borderId="2" xfId="2" applyFont="1" applyBorder="1" applyAlignment="1">
      <alignment horizontal="center" vertical="center"/>
    </xf>
    <xf numFmtId="9" fontId="2" fillId="0" borderId="2" xfId="2" applyFont="1" applyBorder="1" applyAlignment="1">
      <alignment horizontal="center" vertical="center"/>
    </xf>
    <xf numFmtId="0" fontId="0" fillId="0" borderId="0" xfId="0" applyAlignment="1">
      <alignment horizontal="center"/>
    </xf>
    <xf numFmtId="0" fontId="9" fillId="0" borderId="2" xfId="0" applyFont="1" applyFill="1" applyBorder="1" applyAlignment="1">
      <alignment vertical="center"/>
    </xf>
    <xf numFmtId="0" fontId="9" fillId="0" borderId="2" xfId="0" applyFont="1" applyFill="1" applyBorder="1" applyAlignment="1">
      <alignment horizontal="justify" vertical="center" wrapText="1"/>
    </xf>
    <xf numFmtId="0" fontId="10" fillId="0" borderId="2" xfId="0" applyFont="1" applyFill="1" applyBorder="1" applyAlignment="1">
      <alignment vertical="center"/>
    </xf>
    <xf numFmtId="0" fontId="11" fillId="0" borderId="2" xfId="0" applyFont="1" applyFill="1" applyBorder="1" applyAlignment="1">
      <alignment horizontal="left" vertical="center" wrapText="1"/>
    </xf>
    <xf numFmtId="0" fontId="12" fillId="0" borderId="2" xfId="0" applyFont="1" applyFill="1" applyBorder="1" applyAlignment="1">
      <alignment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9" fontId="3" fillId="0" borderId="2" xfId="3"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13" fillId="0" borderId="0" xfId="0" applyFont="1" applyAlignment="1">
      <alignment vertical="center"/>
    </xf>
    <xf numFmtId="9" fontId="2" fillId="0" borderId="0" xfId="3" applyFont="1" applyAlignment="1">
      <alignment horizontal="center" vertical="center"/>
    </xf>
    <xf numFmtId="9" fontId="2" fillId="0" borderId="2" xfId="3" applyFont="1" applyBorder="1" applyAlignment="1">
      <alignment horizontal="center" vertical="center"/>
    </xf>
    <xf numFmtId="0" fontId="3" fillId="0" borderId="2" xfId="0" applyFont="1" applyBorder="1" applyAlignment="1">
      <alignment horizontal="center"/>
    </xf>
    <xf numFmtId="0" fontId="3" fillId="0" borderId="2" xfId="0" applyFont="1" applyBorder="1"/>
    <xf numFmtId="164" fontId="3" fillId="0" borderId="2" xfId="4" applyNumberFormat="1" applyFont="1" applyBorder="1"/>
    <xf numFmtId="0" fontId="15" fillId="0" borderId="0" xfId="0" applyFont="1"/>
    <xf numFmtId="0" fontId="15" fillId="0" borderId="0" xfId="0" applyFont="1" applyAlignment="1"/>
    <xf numFmtId="0" fontId="16" fillId="0" borderId="0" xfId="0" applyFont="1" applyAlignment="1">
      <alignment vertical="center"/>
    </xf>
    <xf numFmtId="164" fontId="8" fillId="0" borderId="1" xfId="4" applyNumberFormat="1" applyFont="1" applyBorder="1" applyAlignment="1">
      <alignment horizontal="center" vertical="center" wrapText="1"/>
    </xf>
    <xf numFmtId="164" fontId="8" fillId="0" borderId="3" xfId="4" applyNumberFormat="1" applyFont="1" applyBorder="1" applyAlignment="1">
      <alignment horizontal="center" vertical="center" wrapText="1"/>
    </xf>
    <xf numFmtId="0" fontId="8" fillId="0" borderId="2" xfId="1" applyFont="1" applyBorder="1" applyAlignment="1">
      <alignment horizontal="center" vertical="center" wrapText="1"/>
    </xf>
    <xf numFmtId="0" fontId="7" fillId="0" borderId="4" xfId="1" applyFont="1" applyBorder="1" applyAlignment="1">
      <alignment horizontal="center" vertical="center"/>
    </xf>
    <xf numFmtId="0" fontId="4" fillId="0" borderId="0" xfId="1" applyFont="1" applyAlignment="1">
      <alignment horizontal="center"/>
    </xf>
    <xf numFmtId="0" fontId="7" fillId="0" borderId="0" xfId="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cellXfs>
  <cellStyles count="5">
    <cellStyle name="Comma" xfId="4" builtinId="3"/>
    <cellStyle name="Normal" xfId="0" builtinId="0"/>
    <cellStyle name="Normal 26" xfId="1"/>
    <cellStyle name="Percent" xfId="3" builtinId="5"/>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941243</xdr:colOff>
      <xdr:row>1</xdr:row>
      <xdr:rowOff>200025</xdr:rowOff>
    </xdr:from>
    <xdr:to>
      <xdr:col>1</xdr:col>
      <xdr:colOff>1579418</xdr:colOff>
      <xdr:row>1</xdr:row>
      <xdr:rowOff>200025</xdr:rowOff>
    </xdr:to>
    <xdr:cxnSp macro="">
      <xdr:nvCxnSpPr>
        <xdr:cNvPr id="2" name="Straight Connector 1"/>
        <xdr:cNvCxnSpPr/>
      </xdr:nvCxnSpPr>
      <xdr:spPr>
        <a:xfrm>
          <a:off x="1431694" y="416156"/>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topLeftCell="A4" zoomScaleNormal="100" workbookViewId="0">
      <selection activeCell="K29" sqref="K29"/>
    </sheetView>
  </sheetViews>
  <sheetFormatPr defaultRowHeight="15.55"/>
  <cols>
    <col min="1" max="1" width="4.59765625" customWidth="1"/>
    <col min="2" max="2" width="44.8984375" customWidth="1"/>
    <col min="3" max="3" width="13.59765625" style="13" customWidth="1"/>
    <col min="4" max="4" width="14.796875" style="13" customWidth="1"/>
    <col min="5" max="5" width="9" style="19" customWidth="1"/>
    <col min="6" max="6" width="9.09765625" style="31"/>
    <col min="7" max="7" width="8.796875" style="36"/>
    <col min="8" max="8" width="11.8984375" hidden="1" customWidth="1"/>
  </cols>
  <sheetData>
    <row r="1" spans="1:8" ht="17.3">
      <c r="A1" s="45" t="s">
        <v>29</v>
      </c>
      <c r="B1" s="45"/>
      <c r="C1" s="9"/>
      <c r="D1" s="10"/>
      <c r="E1" s="14" t="s">
        <v>12</v>
      </c>
    </row>
    <row r="2" spans="1:8" ht="16.7">
      <c r="A2" s="46" t="s">
        <v>30</v>
      </c>
      <c r="B2" s="46"/>
      <c r="C2" s="9"/>
      <c r="D2" s="9"/>
      <c r="E2" s="1"/>
    </row>
    <row r="3" spans="1:8" s="16" customFormat="1" ht="24.8" customHeight="1">
      <c r="A3" s="43" t="s">
        <v>44</v>
      </c>
      <c r="B3" s="43"/>
      <c r="C3" s="43"/>
      <c r="D3" s="43"/>
      <c r="E3" s="43"/>
      <c r="F3" s="43"/>
      <c r="G3" s="37"/>
    </row>
    <row r="4" spans="1:8" ht="20.3" customHeight="1">
      <c r="A4" s="44" t="s">
        <v>43</v>
      </c>
      <c r="B4" s="44"/>
      <c r="C4" s="44"/>
      <c r="D4" s="44"/>
      <c r="E4" s="44"/>
      <c r="F4" s="44"/>
    </row>
    <row r="5" spans="1:8">
      <c r="A5" s="1"/>
      <c r="B5" s="2"/>
      <c r="C5" s="9"/>
      <c r="D5" s="9"/>
      <c r="E5" s="42" t="s">
        <v>0</v>
      </c>
      <c r="F5" s="42"/>
    </row>
    <row r="6" spans="1:8" ht="54.9" customHeight="1">
      <c r="A6" s="47" t="s">
        <v>1</v>
      </c>
      <c r="B6" s="41" t="s">
        <v>2</v>
      </c>
      <c r="C6" s="39" t="s">
        <v>3</v>
      </c>
      <c r="D6" s="39" t="s">
        <v>45</v>
      </c>
      <c r="E6" s="41" t="s">
        <v>31</v>
      </c>
      <c r="F6" s="41"/>
    </row>
    <row r="7" spans="1:8" ht="60.8" customHeight="1">
      <c r="A7" s="48"/>
      <c r="B7" s="41"/>
      <c r="C7" s="40"/>
      <c r="D7" s="40"/>
      <c r="E7" s="15" t="s">
        <v>3</v>
      </c>
      <c r="F7" s="8" t="s">
        <v>32</v>
      </c>
    </row>
    <row r="8" spans="1:8" ht="21.6" customHeight="1">
      <c r="A8" s="4"/>
      <c r="B8" s="5" t="s">
        <v>13</v>
      </c>
      <c r="C8" s="11">
        <f>+C9+C29+C33</f>
        <v>31035301</v>
      </c>
      <c r="D8" s="11">
        <f>+D9+D29+D33+D34</f>
        <v>24421351</v>
      </c>
      <c r="E8" s="17">
        <f t="shared" ref="E8:E33" si="0">+IFERROR(D8/C8,"")</f>
        <v>0.78688945211132322</v>
      </c>
      <c r="F8" s="27">
        <f>+D8/G8</f>
        <v>1.835407961111345</v>
      </c>
      <c r="G8" s="36">
        <v>13305680</v>
      </c>
      <c r="H8" s="11">
        <f>+H9+H29</f>
        <v>4061712</v>
      </c>
    </row>
    <row r="9" spans="1:8" ht="19.05" customHeight="1">
      <c r="A9" s="4" t="s">
        <v>4</v>
      </c>
      <c r="B9" s="5" t="s">
        <v>14</v>
      </c>
      <c r="C9" s="11">
        <f>+C10+C14+C26+C27+C28</f>
        <v>28676301</v>
      </c>
      <c r="D9" s="11">
        <f>+D10+D14+D26+D27+D28</f>
        <v>16721818</v>
      </c>
      <c r="E9" s="17">
        <f t="shared" si="0"/>
        <v>0.58312325568071</v>
      </c>
      <c r="F9" s="27">
        <f t="shared" ref="F9:F14" si="1">+D9/G9</f>
        <v>1.3340930135113291</v>
      </c>
      <c r="G9" s="36">
        <v>12534222</v>
      </c>
      <c r="H9" s="11">
        <f>+H10+H14+H26+H27</f>
        <v>3278815</v>
      </c>
    </row>
    <row r="10" spans="1:8" ht="21.9" customHeight="1">
      <c r="A10" s="4" t="s">
        <v>6</v>
      </c>
      <c r="B10" s="5" t="s">
        <v>15</v>
      </c>
      <c r="C10" s="11">
        <v>12840605</v>
      </c>
      <c r="D10" s="11">
        <v>6362439</v>
      </c>
      <c r="E10" s="17">
        <f t="shared" si="0"/>
        <v>0.49549370921385716</v>
      </c>
      <c r="F10" s="27">
        <f t="shared" si="1"/>
        <v>1.6763438412446983</v>
      </c>
      <c r="G10" s="36">
        <v>3795426</v>
      </c>
      <c r="H10" s="11">
        <v>624673</v>
      </c>
    </row>
    <row r="11" spans="1:8" ht="19.600000000000001" hidden="1" customHeight="1">
      <c r="A11" s="3">
        <v>1</v>
      </c>
      <c r="B11" s="20" t="s">
        <v>33</v>
      </c>
      <c r="C11" s="12"/>
      <c r="D11" s="12"/>
      <c r="E11" s="18" t="str">
        <f t="shared" si="0"/>
        <v/>
      </c>
      <c r="F11" s="27" t="e">
        <f t="shared" si="1"/>
        <v>#DIV/0!</v>
      </c>
      <c r="H11" s="12"/>
    </row>
    <row r="12" spans="1:8" ht="86.25" hidden="1" customHeight="1">
      <c r="A12" s="7">
        <v>2</v>
      </c>
      <c r="B12" s="21" t="s">
        <v>34</v>
      </c>
      <c r="C12" s="12"/>
      <c r="D12" s="12"/>
      <c r="E12" s="18" t="str">
        <f t="shared" si="0"/>
        <v/>
      </c>
      <c r="F12" s="27" t="e">
        <f t="shared" si="1"/>
        <v>#DIV/0!</v>
      </c>
      <c r="H12" s="12">
        <v>0</v>
      </c>
    </row>
    <row r="13" spans="1:8" ht="23.2" hidden="1" customHeight="1">
      <c r="A13" s="3">
        <v>3</v>
      </c>
      <c r="B13" s="6" t="s">
        <v>16</v>
      </c>
      <c r="C13" s="12"/>
      <c r="D13" s="12"/>
      <c r="E13" s="18" t="str">
        <f t="shared" si="0"/>
        <v/>
      </c>
      <c r="F13" s="27" t="e">
        <f t="shared" si="1"/>
        <v>#DIV/0!</v>
      </c>
      <c r="H13" s="12"/>
    </row>
    <row r="14" spans="1:8" ht="23.2" customHeight="1">
      <c r="A14" s="4" t="s">
        <v>7</v>
      </c>
      <c r="B14" s="5" t="s">
        <v>8</v>
      </c>
      <c r="C14" s="11">
        <v>15295690</v>
      </c>
      <c r="D14" s="11">
        <v>10251052</v>
      </c>
      <c r="E14" s="17">
        <f t="shared" si="0"/>
        <v>0.67019219139509234</v>
      </c>
      <c r="F14" s="27">
        <f t="shared" si="1"/>
        <v>1.1730509755635645</v>
      </c>
      <c r="G14" s="36">
        <v>8738795</v>
      </c>
      <c r="H14" s="11">
        <v>2654142</v>
      </c>
    </row>
    <row r="15" spans="1:8" ht="20.3" customHeight="1">
      <c r="A15" s="3"/>
      <c r="B15" s="22" t="s">
        <v>35</v>
      </c>
      <c r="C15" s="12"/>
      <c r="D15" s="12"/>
      <c r="E15" s="18" t="str">
        <f t="shared" si="0"/>
        <v/>
      </c>
      <c r="F15" s="32"/>
      <c r="H15" s="12"/>
    </row>
    <row r="16" spans="1:8" ht="24.8" customHeight="1">
      <c r="A16" s="3">
        <v>1</v>
      </c>
      <c r="B16" s="6" t="s">
        <v>17</v>
      </c>
      <c r="C16" s="12">
        <v>6354052</v>
      </c>
      <c r="D16" s="12">
        <v>4720320</v>
      </c>
      <c r="E16" s="18">
        <f t="shared" si="0"/>
        <v>0.74288343878835117</v>
      </c>
      <c r="F16" s="32">
        <f>+D16/G16</f>
        <v>1.2241160445579153</v>
      </c>
      <c r="G16" s="36">
        <v>3856105</v>
      </c>
      <c r="H16" s="12">
        <v>1165348</v>
      </c>
    </row>
    <row r="17" spans="1:8" ht="24.8" customHeight="1">
      <c r="A17" s="3">
        <v>2</v>
      </c>
      <c r="B17" s="22" t="s">
        <v>36</v>
      </c>
      <c r="C17" s="12">
        <v>121197</v>
      </c>
      <c r="D17" s="12">
        <v>36708</v>
      </c>
      <c r="E17" s="18">
        <f t="shared" si="0"/>
        <v>0.30287878412832003</v>
      </c>
      <c r="F17" s="32">
        <f t="shared" ref="F17:F25" si="2">+D17/G17</f>
        <v>1.0646789256917455</v>
      </c>
      <c r="G17" s="36">
        <v>34478</v>
      </c>
      <c r="H17" s="12">
        <v>16412</v>
      </c>
    </row>
    <row r="18" spans="1:8" ht="24.8" customHeight="1">
      <c r="A18" s="3">
        <v>3</v>
      </c>
      <c r="B18" s="6" t="s">
        <v>18</v>
      </c>
      <c r="C18" s="12">
        <v>1605099</v>
      </c>
      <c r="D18" s="12">
        <v>1002427</v>
      </c>
      <c r="E18" s="18">
        <f t="shared" si="0"/>
        <v>0.62452658683358475</v>
      </c>
      <c r="F18" s="32">
        <f t="shared" si="2"/>
        <v>1.332917140368723</v>
      </c>
      <c r="G18" s="36">
        <v>752055</v>
      </c>
      <c r="H18" s="12">
        <v>209615</v>
      </c>
    </row>
    <row r="19" spans="1:8" ht="24.8" customHeight="1">
      <c r="A19" s="3">
        <v>4</v>
      </c>
      <c r="B19" s="6" t="s">
        <v>19</v>
      </c>
      <c r="C19" s="12">
        <v>146541</v>
      </c>
      <c r="D19" s="12">
        <v>136761</v>
      </c>
      <c r="E19" s="18">
        <f t="shared" si="0"/>
        <v>0.9332609986283702</v>
      </c>
      <c r="F19" s="32">
        <f t="shared" si="2"/>
        <v>1.0631048716214639</v>
      </c>
      <c r="G19" s="36">
        <v>128643</v>
      </c>
      <c r="H19" s="12">
        <v>39303</v>
      </c>
    </row>
    <row r="20" spans="1:8" ht="24.8" customHeight="1">
      <c r="A20" s="3">
        <v>5</v>
      </c>
      <c r="B20" s="22" t="s">
        <v>37</v>
      </c>
      <c r="C20" s="12">
        <v>85251</v>
      </c>
      <c r="D20" s="12">
        <v>49863</v>
      </c>
      <c r="E20" s="18">
        <f t="shared" si="0"/>
        <v>0.58489636485202523</v>
      </c>
      <c r="F20" s="32">
        <f t="shared" si="2"/>
        <v>1.6045501351525293</v>
      </c>
      <c r="G20" s="36">
        <v>31076</v>
      </c>
      <c r="H20" s="12">
        <v>2620</v>
      </c>
    </row>
    <row r="21" spans="1:8" ht="24.8" customHeight="1">
      <c r="A21" s="3">
        <v>6</v>
      </c>
      <c r="B21" s="6" t="s">
        <v>20</v>
      </c>
      <c r="C21" s="12">
        <v>186299</v>
      </c>
      <c r="D21" s="12">
        <v>125788</v>
      </c>
      <c r="E21" s="18">
        <f t="shared" si="0"/>
        <v>0.67519417710239993</v>
      </c>
      <c r="F21" s="32">
        <f t="shared" si="2"/>
        <v>1.0051460717253724</v>
      </c>
      <c r="G21" s="36">
        <v>125144</v>
      </c>
      <c r="H21" s="12">
        <v>37732</v>
      </c>
    </row>
    <row r="22" spans="1:8" ht="24.8" customHeight="1">
      <c r="A22" s="3">
        <v>7</v>
      </c>
      <c r="B22" s="6" t="s">
        <v>21</v>
      </c>
      <c r="C22" s="12">
        <v>753210</v>
      </c>
      <c r="D22" s="12">
        <v>276295</v>
      </c>
      <c r="E22" s="18">
        <f>+D22/C22</f>
        <v>0.36682332948314544</v>
      </c>
      <c r="F22" s="32">
        <f t="shared" si="2"/>
        <v>1.0919542501225161</v>
      </c>
      <c r="G22" s="36">
        <v>253028</v>
      </c>
      <c r="H22" s="12">
        <v>94295</v>
      </c>
    </row>
    <row r="23" spans="1:8" ht="24.8" customHeight="1">
      <c r="A23" s="3">
        <v>8</v>
      </c>
      <c r="B23" s="6" t="s">
        <v>22</v>
      </c>
      <c r="C23" s="12">
        <v>1414747</v>
      </c>
      <c r="D23" s="12">
        <v>553599</v>
      </c>
      <c r="E23" s="18">
        <f t="shared" si="0"/>
        <v>0.39130600736386084</v>
      </c>
      <c r="F23" s="32">
        <f t="shared" si="2"/>
        <v>0.93161314425052633</v>
      </c>
      <c r="G23" s="36">
        <v>594237</v>
      </c>
      <c r="H23" s="12">
        <v>185560</v>
      </c>
    </row>
    <row r="24" spans="1:8" ht="35.15" customHeight="1">
      <c r="A24" s="3">
        <v>9</v>
      </c>
      <c r="B24" s="6" t="s">
        <v>23</v>
      </c>
      <c r="C24" s="12">
        <v>2565011</v>
      </c>
      <c r="D24" s="12">
        <v>1817172</v>
      </c>
      <c r="E24" s="18">
        <f t="shared" si="0"/>
        <v>0.70844608463667402</v>
      </c>
      <c r="F24" s="32">
        <f t="shared" si="2"/>
        <v>1.1656840224031346</v>
      </c>
      <c r="G24" s="36">
        <v>1558889</v>
      </c>
      <c r="H24" s="12">
        <v>469462</v>
      </c>
    </row>
    <row r="25" spans="1:8" ht="24.8" customHeight="1">
      <c r="A25" s="3">
        <v>10</v>
      </c>
      <c r="B25" s="6" t="s">
        <v>24</v>
      </c>
      <c r="C25" s="12">
        <v>1010709</v>
      </c>
      <c r="D25" s="12">
        <v>833758</v>
      </c>
      <c r="E25" s="18">
        <f t="shared" si="0"/>
        <v>0.82492389006133315</v>
      </c>
      <c r="F25" s="32">
        <f t="shared" si="2"/>
        <v>1.0588183002684641</v>
      </c>
      <c r="G25" s="36">
        <v>787442</v>
      </c>
      <c r="H25" s="12">
        <v>270780</v>
      </c>
    </row>
    <row r="26" spans="1:8" ht="35.15" customHeight="1">
      <c r="A26" s="4" t="s">
        <v>10</v>
      </c>
      <c r="B26" s="23" t="s">
        <v>38</v>
      </c>
      <c r="C26" s="11">
        <v>0</v>
      </c>
      <c r="D26" s="11"/>
      <c r="E26" s="17" t="str">
        <f t="shared" si="0"/>
        <v/>
      </c>
      <c r="F26" s="32"/>
      <c r="G26" s="36">
        <v>0</v>
      </c>
      <c r="H26" s="11">
        <v>0</v>
      </c>
    </row>
    <row r="27" spans="1:8" ht="24.05" customHeight="1">
      <c r="A27" s="4" t="s">
        <v>11</v>
      </c>
      <c r="B27" s="5" t="s">
        <v>25</v>
      </c>
      <c r="C27" s="11">
        <v>2910</v>
      </c>
      <c r="D27" s="11">
        <v>108327</v>
      </c>
      <c r="E27" s="17">
        <f t="shared" si="0"/>
        <v>37.225773195876286</v>
      </c>
      <c r="F27" s="32"/>
      <c r="G27" s="36">
        <v>0</v>
      </c>
      <c r="H27" s="11">
        <v>0</v>
      </c>
    </row>
    <row r="28" spans="1:8" ht="24.05" customHeight="1">
      <c r="A28" s="4" t="s">
        <v>26</v>
      </c>
      <c r="B28" s="5" t="s">
        <v>9</v>
      </c>
      <c r="C28" s="11">
        <v>537096</v>
      </c>
      <c r="D28" s="11"/>
      <c r="E28" s="17">
        <f t="shared" si="0"/>
        <v>0</v>
      </c>
      <c r="F28" s="32"/>
      <c r="G28" s="36">
        <v>0</v>
      </c>
      <c r="H28" s="11">
        <v>0</v>
      </c>
    </row>
    <row r="29" spans="1:8" ht="32.700000000000003" customHeight="1">
      <c r="A29" s="4" t="s">
        <v>5</v>
      </c>
      <c r="B29" s="24" t="s">
        <v>39</v>
      </c>
      <c r="C29" s="11">
        <f>+C30+C31+C32</f>
        <v>2359000</v>
      </c>
      <c r="D29" s="11">
        <f>+D30+D31+D32</f>
        <v>1268863</v>
      </c>
      <c r="E29" s="17">
        <f t="shared" si="0"/>
        <v>0.537881729546418</v>
      </c>
      <c r="F29" s="27">
        <f>+D29/G29</f>
        <v>2.9163029513230505</v>
      </c>
      <c r="G29" s="36">
        <v>435093</v>
      </c>
      <c r="H29" s="11">
        <v>782897</v>
      </c>
    </row>
    <row r="30" spans="1:8" ht="23.65" customHeight="1">
      <c r="A30" s="3">
        <v>1</v>
      </c>
      <c r="B30" s="22" t="s">
        <v>27</v>
      </c>
      <c r="C30" s="12"/>
      <c r="D30" s="12"/>
      <c r="E30" s="18" t="str">
        <f t="shared" si="0"/>
        <v/>
      </c>
      <c r="F30" s="32"/>
      <c r="G30" s="36">
        <v>0</v>
      </c>
      <c r="H30" s="12">
        <v>0</v>
      </c>
    </row>
    <row r="31" spans="1:8" ht="23.65" customHeight="1">
      <c r="A31" s="3">
        <v>2</v>
      </c>
      <c r="B31" s="25" t="s">
        <v>28</v>
      </c>
      <c r="C31" s="12"/>
      <c r="D31" s="12"/>
      <c r="E31" s="18" t="str">
        <f t="shared" si="0"/>
        <v/>
      </c>
      <c r="F31" s="32"/>
      <c r="G31" s="36">
        <v>435093</v>
      </c>
      <c r="H31" s="12">
        <v>782897</v>
      </c>
    </row>
    <row r="32" spans="1:8" ht="25.95" customHeight="1">
      <c r="A32" s="3">
        <v>3</v>
      </c>
      <c r="B32" s="26" t="s">
        <v>40</v>
      </c>
      <c r="C32" s="12">
        <v>2359000</v>
      </c>
      <c r="D32" s="12">
        <v>1268863</v>
      </c>
      <c r="E32" s="18">
        <f t="shared" si="0"/>
        <v>0.537881729546418</v>
      </c>
      <c r="F32" s="32">
        <f>+D32/G31</f>
        <v>2.9163029513230505</v>
      </c>
      <c r="G32" s="36">
        <v>0</v>
      </c>
      <c r="H32" s="12">
        <v>0</v>
      </c>
    </row>
    <row r="33" spans="1:7" s="30" customFormat="1" ht="22.35" customHeight="1">
      <c r="A33" s="28" t="s">
        <v>41</v>
      </c>
      <c r="B33" s="29" t="s">
        <v>42</v>
      </c>
      <c r="C33" s="11"/>
      <c r="D33" s="11"/>
      <c r="E33" s="27" t="str">
        <f t="shared" si="0"/>
        <v/>
      </c>
      <c r="F33" s="27"/>
      <c r="G33" s="38">
        <v>0</v>
      </c>
    </row>
    <row r="34" spans="1:7">
      <c r="A34" s="33" t="s">
        <v>46</v>
      </c>
      <c r="B34" s="34" t="s">
        <v>47</v>
      </c>
      <c r="C34" s="35"/>
      <c r="D34" s="35">
        <v>6430670</v>
      </c>
      <c r="E34" s="33"/>
      <c r="F34" s="27"/>
    </row>
  </sheetData>
  <mergeCells count="10">
    <mergeCell ref="A1:B1"/>
    <mergeCell ref="A2:B2"/>
    <mergeCell ref="A6:A7"/>
    <mergeCell ref="B6:B7"/>
    <mergeCell ref="C6:C7"/>
    <mergeCell ref="D6:D7"/>
    <mergeCell ref="E6:F6"/>
    <mergeCell ref="E5:F5"/>
    <mergeCell ref="A3:F3"/>
    <mergeCell ref="A4:F4"/>
  </mergeCells>
  <printOptions horizontalCentered="1"/>
  <pageMargins left="0.2" right="0.2" top="0.5" bottom="0.5" header="0.3" footer="0.3"/>
  <pageSetup paperSize="9" scale="94" orientation="portrait" r:id="rId1"/>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AD19F0-E72F-4172-BAA0-C3FE381FD04F}"/>
</file>

<file path=customXml/itemProps2.xml><?xml version="1.0" encoding="utf-8"?>
<ds:datastoreItem xmlns:ds="http://schemas.openxmlformats.org/officeDocument/2006/customXml" ds:itemID="{19754B84-CB8F-4BB7-9CEB-6596C3B78223}"/>
</file>

<file path=customXml/itemProps3.xml><?xml version="1.0" encoding="utf-8"?>
<ds:datastoreItem xmlns:ds="http://schemas.openxmlformats.org/officeDocument/2006/customXml" ds:itemID="{F15B477C-D053-4527-84F6-310DDB6BCE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TH-2024-9T-B61-TT343-75</vt:lpstr>
      <vt:lpstr>'TH-2024-9T-B61-TT343-75'!Print_Titles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2024-10-07T07:22:48Z</cp:lastPrinted>
  <dcterms:created xsi:type="dcterms:W3CDTF">2020-04-06T08:57:10Z</dcterms:created>
  <dcterms:modified xsi:type="dcterms:W3CDTF">2024-10-07T07:24:27Z</dcterms:modified>
</cp:coreProperties>
</file>