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Ự TOÁN TRÌNH HĐND\"/>
    </mc:Choice>
  </mc:AlternateContent>
  <bookViews>
    <workbookView xWindow="-115" yWindow="-115" windowWidth="19446" windowHeight="11635"/>
  </bookViews>
  <sheets>
    <sheet name="Sheet1" sheetId="1" r:id="rId1"/>
  </sheets>
  <externalReferences>
    <externalReference r:id="rId2"/>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D30" i="1"/>
  <c r="D28" i="1" s="1"/>
  <c r="E26" i="1"/>
  <c r="D26" i="1"/>
  <c r="D25" i="1"/>
  <c r="E23" i="1"/>
  <c r="D23" i="1"/>
  <c r="E22" i="1"/>
  <c r="D22" i="1"/>
  <c r="E20" i="1"/>
  <c r="D20" i="1"/>
  <c r="E19" i="1"/>
  <c r="D19" i="1"/>
  <c r="D11" i="1" s="1"/>
  <c r="E17" i="1"/>
  <c r="C17" i="1" s="1"/>
  <c r="D17" i="1"/>
  <c r="E16" i="1"/>
  <c r="D16" i="1"/>
  <c r="C16" i="1" s="1"/>
  <c r="E10" i="1"/>
  <c r="E11" i="1" s="1"/>
  <c r="C11" i="1" s="1"/>
  <c r="D10" i="1"/>
  <c r="D9" i="1" l="1"/>
  <c r="D8" i="1"/>
  <c r="C19" i="1"/>
  <c r="C28" i="1"/>
  <c r="C27" i="1"/>
  <c r="C25" i="1"/>
  <c r="E24" i="1"/>
  <c r="C23" i="1"/>
  <c r="C29" i="1"/>
  <c r="C30" i="1"/>
  <c r="C31" i="1"/>
  <c r="E9" i="1" l="1"/>
  <c r="E8" i="1" s="1"/>
  <c r="C26" i="1"/>
  <c r="C24" i="1"/>
  <c r="C22" i="1"/>
  <c r="C20" i="1"/>
  <c r="C10" i="1"/>
  <c r="A23" i="1"/>
  <c r="C9" i="1" l="1"/>
  <c r="C8" i="1" s="1"/>
</calcChain>
</file>

<file path=xl/sharedStrings.xml><?xml version="1.0" encoding="utf-8"?>
<sst xmlns="http://schemas.openxmlformats.org/spreadsheetml/2006/main" count="51" uniqueCount="44">
  <si>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</si>
  <si>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</si>
  <si>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</si>
  <si>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</si>
  <si>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</si>
  <si>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</si>
  <si>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</si>
  <si>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</si>
  <si>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</si>
  <si>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</si>
  <si>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</si>
  <si>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</si>
  <si>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</si>
  <si>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</si>
  <si>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</si>
  <si>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</si>
  <si>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</si>
  <si>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</si>
  <si>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</si>
  <si>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</si>
  <si>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Biểu số 36/CK-NSNN</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</si>
  <si>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</si>
  <si>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</si>
  <si>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</si>
  <si>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</si>
  <si>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</si>
  <si>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</si>
  <si>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</si>
  <si>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</si>
  <si>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</si>
  <si>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</si>
  <si>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</si>
  <si>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</si>
  <si>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</si>
  <si>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</si>
  <si>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</si>
  <si>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</si>
  <si>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</si>
  <si>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</si>
  <si>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UBND TỈNH ĐỒNG NAI</t>
  </si>
  <si>
    <t>STT</t>
  </si>
  <si>
    <t>SỞ TÀI CHÍNH</t>
  </si>
  <si>
    <t>DỰ TOÁN CHI NGÂN SÁCH ĐỊA PHƯƠNG, CHI NGÂN SÁCH CẤP TỈNH 
VÀ CHI NGÂN SÁCH HUYỆN THEO CƠ CẤU CHI NĂM  2024</t>
  </si>
  <si>
    <t>(Đính kèm công văn số 7430 /STC-NSNN ngày 28/11/2023 của Sở Tài chính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</si>
</sst>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4" x14ac:knownFonts="1">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i/>
      <sz val="12"/>
      <name val="Times New Roman"/>
      <family val="1"/>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sz val="11"/>
      <name val="Times New Roman"/>
      <family val="1"/>
    </font>
    <font>
      <i/>
      <sz val="11"/>
      <name val="Times New Roman"/>
      <family val="1"/>
    </font>
    <font>
      <sz val="11"/>
      <color indexed="8"/>
      <name val="Calibri"/>
      <family val="2"/>
    </font>
    <font>
      <b/>
      <sz val="13"/>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6" fillId="0" borderId="0" applyFont="0" applyFill="0" applyBorder="0" applyAlignment="0" applyProtection="0"/>
    <xf numFmtId="0" fontId="13" fillId="0" borderId="0"/>
    <xf numFmtId="0" fontId="14" fillId="0" borderId="0"/>
    <xf numFmtId="0" fontId="2" fillId="0" borderId="0"/>
    <xf numFmtId="0" fontId="18" fillId="0" borderId="0"/>
    <xf numFmtId="0" fontId="13" fillId="0" borderId="0"/>
    <xf numFmtId="0" fontId="17" fillId="0" borderId="0"/>
    <xf numFmtId="0" fontId="1" fillId="0" borderId="0"/>
    <xf numFmtId="43" fontId="19" fillId="0" borderId="0" applyFont="0" applyFill="0" applyBorder="0" applyAlignment="0" applyProtection="0"/>
    <xf numFmtId="43" fontId="22" fillId="0" borderId="0" applyFont="0" applyFill="0" applyBorder="0" applyAlignment="0" applyProtection="0"/>
  </cellStyleXfs>
  <cellXfs count="48">
    <xf numFmtId="0" fontId="0" fillId="0" borderId="0" xfId="0"/>
    <xf numFmtId="0" fontId="5" fillId="0" borderId="0" xfId="0" applyFont="1" applyFill="1" applyAlignment="1"/>
    <xf numFmtId="0" fontId="4" fillId="0" borderId="0" xfId="0" applyFont="1" applyFill="1"/>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4" fillId="0" borderId="2" xfId="0" applyFont="1" applyFill="1" applyBorder="1"/>
    <xf numFmtId="0" fontId="5" fillId="0" borderId="2" xfId="0" applyFont="1" applyFill="1" applyBorder="1"/>
    <xf numFmtId="0" fontId="7" fillId="0" borderId="0" xfId="0" applyFont="1" applyFill="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8" fillId="0" borderId="0" xfId="0" applyFont="1" applyFill="1" applyAlignment="1">
      <alignment horizontal="centerContinuous" wrapText="1"/>
    </xf>
    <xf numFmtId="0" fontId="5" fillId="0" borderId="1" xfId="0" applyFont="1" applyFill="1" applyBorder="1"/>
    <xf numFmtId="0" fontId="4" fillId="0" borderId="2" xfId="0" applyFont="1" applyFill="1" applyBorder="1" applyAlignment="1">
      <alignment horizontal="justify" vertical="center" wrapText="1"/>
    </xf>
    <xf numFmtId="165" fontId="4" fillId="0" borderId="0" xfId="11" applyNumberFormat="1" applyFont="1" applyFill="1" applyAlignment="1">
      <alignment horizontal="centerContinuous"/>
    </xf>
    <xf numFmtId="165" fontId="4" fillId="0" borderId="0" xfId="11" applyNumberFormat="1" applyFont="1" applyFill="1"/>
    <xf numFmtId="165" fontId="5" fillId="0" borderId="0" xfId="11" applyNumberFormat="1" applyFont="1" applyFill="1" applyAlignment="1">
      <alignment horizontal="right"/>
    </xf>
    <xf numFmtId="165" fontId="12" fillId="0" borderId="0" xfId="11" applyNumberFormat="1" applyFont="1" applyFill="1" applyAlignment="1">
      <alignment horizontal="centerContinuous"/>
    </xf>
    <xf numFmtId="165" fontId="10" fillId="0" borderId="0" xfId="11" applyNumberFormat="1" applyFont="1" applyFill="1"/>
    <xf numFmtId="165" fontId="15" fillId="0" borderId="0" xfId="11" applyNumberFormat="1" applyFont="1" applyFill="1" applyAlignment="1">
      <alignment horizontal="right"/>
    </xf>
    <xf numFmtId="165" fontId="11" fillId="0" borderId="3" xfId="11" applyNumberFormat="1" applyFont="1" applyFill="1" applyBorder="1" applyAlignment="1">
      <alignment horizontal="center" vertical="center" wrapText="1"/>
    </xf>
    <xf numFmtId="165" fontId="11" fillId="0" borderId="2" xfId="11" applyNumberFormat="1" applyFont="1" applyFill="1" applyBorder="1"/>
    <xf numFmtId="165" fontId="21" fillId="0" borderId="2" xfId="11" applyNumberFormat="1" applyFont="1" applyFill="1" applyBorder="1"/>
    <xf numFmtId="165" fontId="20" fillId="0" borderId="2" xfId="11" applyNumberFormat="1" applyFont="1" applyFill="1" applyBorder="1"/>
    <xf numFmtId="165" fontId="11" fillId="0" borderId="1" xfId="11" applyNumberFormat="1" applyFont="1" applyFill="1" applyBorder="1"/>
    <xf numFmtId="0" fontId="5" fillId="0" borderId="2" xfId="0" applyFont="1" applyFill="1" applyBorder="1" applyAlignment="1">
      <alignment wrapText="1"/>
    </xf>
    <xf numFmtId="0" fontId="5" fillId="0" borderId="0" xfId="0" applyFont="1" applyFill="1" applyAlignment="1">
      <alignment horizontal="centerContinuous" vertical="center" wrapText="1"/>
    </xf>
    <xf numFmtId="165" fontId="20" fillId="0" borderId="0" xfId="11" applyNumberFormat="1" applyFont="1" applyFill="1"/>
    <xf numFmtId="165" fontId="11" fillId="0" borderId="0" xfId="11" applyNumberFormat="1" applyFont="1" applyFill="1" applyAlignment="1">
      <alignment horizontal="right"/>
    </xf>
    <xf numFmtId="3" fontId="23" fillId="0" borderId="7" xfId="12" applyNumberFormat="1" applyFont="1" applyFill="1" applyBorder="1" applyAlignment="1">
      <alignment horizontal="right" vertical="center" wrapText="1"/>
    </xf>
    <xf numFmtId="0" fontId="4" fillId="0" borderId="0" xfId="0" applyFont="1" applyFill="1" applyAlignment="1">
      <alignment horizontal="center" vertical="center"/>
    </xf>
    <xf numFmtId="0" fontId="6"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65" fontId="5" fillId="0" borderId="4" xfId="11" applyNumberFormat="1" applyFont="1" applyFill="1" applyBorder="1" applyAlignment="1">
      <alignment horizontal="center" vertical="center" wrapText="1"/>
    </xf>
    <xf numFmtId="165" fontId="5" fillId="0" borderId="3" xfId="11" applyNumberFormat="1" applyFont="1" applyFill="1" applyBorder="1" applyAlignment="1">
      <alignment horizontal="center" vertical="center" wrapText="1"/>
    </xf>
    <xf numFmtId="165" fontId="11" fillId="0" borderId="5" xfId="11" applyNumberFormat="1" applyFont="1" applyFill="1" applyBorder="1" applyAlignment="1">
      <alignment horizontal="center" vertical="center" wrapText="1"/>
    </xf>
    <xf numFmtId="165" fontId="11" fillId="0" borderId="6" xfId="11" applyNumberFormat="1" applyFont="1" applyFill="1" applyBorder="1" applyAlignment="1">
      <alignment horizontal="center" vertical="center" wrapText="1"/>
    </xf>
    <xf numFmtId="0" fontId="5" fillId="0" borderId="0" xfId="0" applyFont="1" applyFill="1" applyAlignment="1">
      <alignment horizontal="center" vertical="center"/>
    </xf>
  </cellXfs>
  <cellStyles count="13">
    <cellStyle name="Comma" xfId="11" builtinId="3"/>
    <cellStyle name="Comma 2" xfId="1"/>
    <cellStyle name="Comma 3" xfId="12"/>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1147156</xdr:colOff>
      <xdr:row>1</xdr:row>
      <xdr:rowOff>224444</xdr:rowOff>
    </xdr:from>
    <xdr:to>
      <xdr:col>1</xdr:col>
      <xdr:colOff>1895302</xdr:colOff>
      <xdr:row>1</xdr:row>
      <xdr:rowOff>224444</xdr:rowOff>
    </xdr:to>
    <xdr:cxnSp macro="">
      <xdr:nvCxnSpPr>
        <xdr:cNvPr id="5" name="Straight Connector 4"/>
        <xdr:cNvCxnSpPr/>
      </xdr:nvCxnSpPr>
      <xdr:spPr>
        <a:xfrm>
          <a:off x="1521229" y="490451"/>
          <a:ext cx="74814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1122_PL.DT2024_Gui%20S&#416;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HUNG\Google%20Drive\N&#258;M%202022\C&#212;NG%20KHAI\D&#7920;%20TO&#193;N%202022\TR&#204;NH%20H&#272;ND\T&#192;I%20LI&#7878;U\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row r="10">
          <cell r="D10">
            <v>9359505</v>
          </cell>
          <cell r="E10">
            <v>3481100</v>
          </cell>
        </row>
        <row r="13">
          <cell r="D13">
            <v>4682502</v>
          </cell>
          <cell r="E13">
            <v>904800</v>
          </cell>
        </row>
        <row r="15">
          <cell r="D15">
            <v>1720898</v>
          </cell>
          <cell r="E15">
            <v>769000</v>
          </cell>
        </row>
        <row r="18">
          <cell r="D18">
            <v>230000</v>
          </cell>
          <cell r="E18">
            <v>0</v>
          </cell>
        </row>
        <row r="19">
          <cell r="D19">
            <v>5152541</v>
          </cell>
          <cell r="E19">
            <v>10143149</v>
          </cell>
        </row>
        <row r="21">
          <cell r="D21">
            <v>1163608</v>
          </cell>
          <cell r="E21">
            <v>5190444</v>
          </cell>
        </row>
        <row r="23">
          <cell r="D23">
            <v>121197</v>
          </cell>
          <cell r="E23">
            <v>0</v>
          </cell>
        </row>
        <row r="33">
          <cell r="D33">
            <v>258496</v>
          </cell>
          <cell r="E33">
            <v>278600</v>
          </cell>
        </row>
        <row r="34">
          <cell r="D34">
            <v>2910</v>
          </cell>
        </row>
        <row r="40">
          <cell r="D40">
            <v>2359000</v>
          </cell>
        </row>
      </sheetData>
      <sheetData sheetId="6"/>
      <sheetData sheetId="7">
        <row r="21">
          <cell r="M21">
            <v>8002128.9999999991</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row r="9">
          <cell r="D9">
            <v>10219439</v>
          </cell>
        </row>
        <row r="35">
          <cell r="E35">
            <v>0</v>
          </cell>
        </row>
      </sheetData>
      <sheetData sheetId="6"/>
      <sheetData sheetId="7"/>
      <sheetData sheetId="8"/>
      <sheetData sheetId="9"/>
      <sheetData sheetId="10"/>
      <sheetData sheetId="11"/>
      <sheetData sheetId="12"/>
      <sheetData sheetId="13"/>
      <sheetData sheetId="14"/>
      <sheetData sheetId="15"/>
      <sheetData sheetId="16"/>
      <sheetData sheetId="17">
        <row r="19">
          <cell r="K19">
            <v>6420087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workbookViewId="0">
      <selection activeCell="J5" sqref="J5"/>
    </sheetView>
  </sheetViews>
  <sheetFormatPr defaultColWidth="12.8984375" defaultRowHeight="15.55" x14ac:dyDescent="0.3"/>
  <cols>
    <col min="1" max="1" width="5" style="2" customWidth="1"/>
    <col min="2" max="2" width="44.69921875" style="2" customWidth="1"/>
    <col min="3" max="3" width="15.296875" style="22" customWidth="1"/>
    <col min="4" max="4" width="14.59765625" style="22" customWidth="1"/>
    <col min="5" max="5" width="14.3984375" style="22" customWidth="1"/>
    <col min="6" max="16384" width="12.8984375" style="2"/>
  </cols>
  <sheetData>
    <row r="1" spans="1:8" ht="20.9" customHeight="1" x14ac:dyDescent="0.3">
      <c r="A1" s="37" t="s">
        <v>39</v>
      </c>
      <c r="B1" s="37"/>
      <c r="C1" s="21"/>
      <c r="D1" s="34"/>
      <c r="E1" s="35" t="s">
        <v>20</v>
      </c>
      <c r="F1" s="1"/>
    </row>
    <row r="2" spans="1:8" ht="20.9" customHeight="1" x14ac:dyDescent="0.3">
      <c r="A2" s="47" t="s">
        <v>41</v>
      </c>
      <c r="B2" s="47"/>
      <c r="C2" s="21"/>
      <c r="E2" s="23"/>
      <c r="F2" s="1"/>
    </row>
    <row r="3" spans="1:8" ht="43.95" customHeight="1" x14ac:dyDescent="0.4">
      <c r="A3" s="33" t="s">
        <v>42</v>
      </c>
      <c r="B3" s="18"/>
      <c r="C3" s="24"/>
      <c r="D3" s="24"/>
      <c r="E3" s="24"/>
    </row>
    <row r="4" spans="1:8" ht="20.9" customHeight="1" x14ac:dyDescent="0.3">
      <c r="A4" s="38" t="s">
        <v>43</v>
      </c>
      <c r="B4" s="38"/>
      <c r="C4" s="38"/>
      <c r="D4" s="38"/>
      <c r="E4" s="38"/>
      <c r="F4" s="3"/>
      <c r="G4" s="3"/>
    </row>
    <row r="5" spans="1:8" ht="19.45" customHeight="1" x14ac:dyDescent="0.35">
      <c r="A5" s="4"/>
      <c r="B5" s="4"/>
      <c r="C5" s="25"/>
      <c r="E5" s="26" t="s">
        <v>0</v>
      </c>
    </row>
    <row r="6" spans="1:8" s="13" customFormat="1" ht="25.5" customHeight="1" x14ac:dyDescent="0.35">
      <c r="A6" s="39" t="s">
        <v>40</v>
      </c>
      <c r="B6" s="41" t="s">
        <v>1</v>
      </c>
      <c r="C6" s="43" t="s">
        <v>19</v>
      </c>
      <c r="D6" s="45" t="s">
        <v>21</v>
      </c>
      <c r="E6" s="46"/>
    </row>
    <row r="7" spans="1:8" s="13" customFormat="1" ht="47.25" customHeight="1" x14ac:dyDescent="0.35">
      <c r="A7" s="40"/>
      <c r="B7" s="42"/>
      <c r="C7" s="44"/>
      <c r="D7" s="27" t="s">
        <v>17</v>
      </c>
      <c r="E7" s="27" t="s">
        <v>22</v>
      </c>
    </row>
    <row r="8" spans="1:8" s="5" customFormat="1" ht="21.75" customHeight="1" x14ac:dyDescent="0.35">
      <c r="A8" s="6"/>
      <c r="B8" s="19" t="s">
        <v>23</v>
      </c>
      <c r="C8" s="31">
        <f>+C9+C28+C31</f>
        <v>31035301</v>
      </c>
      <c r="D8" s="31">
        <f>+D9+D28+D31</f>
        <v>17132452</v>
      </c>
      <c r="E8" s="31">
        <f t="shared" ref="E8" si="0">+E9+E28+E31</f>
        <v>13902849</v>
      </c>
    </row>
    <row r="9" spans="1:8" s="5" customFormat="1" ht="20.3" customHeight="1" x14ac:dyDescent="0.35">
      <c r="A9" s="7" t="s">
        <v>2</v>
      </c>
      <c r="B9" s="12" t="s">
        <v>24</v>
      </c>
      <c r="C9" s="28">
        <f>+C10+C20+C24+C25+C26</f>
        <v>28676301</v>
      </c>
      <c r="D9" s="28">
        <f>+D10+D20+D24+D25+D26</f>
        <v>14773452</v>
      </c>
      <c r="E9" s="28">
        <f t="shared" ref="E9" si="1">+E10+E20+E24+E25+E26</f>
        <v>13902849</v>
      </c>
      <c r="F9" s="36"/>
      <c r="G9" s="36"/>
      <c r="H9" s="36"/>
    </row>
    <row r="10" spans="1:8" s="10" customFormat="1" ht="20.3" customHeight="1" x14ac:dyDescent="0.35">
      <c r="A10" s="7" t="s">
        <v>4</v>
      </c>
      <c r="B10" s="12" t="s">
        <v>25</v>
      </c>
      <c r="C10" s="28">
        <f>+D10+E10</f>
        <v>12840605</v>
      </c>
      <c r="D10" s="28">
        <f>+'[1]33'!$D$10</f>
        <v>9359505</v>
      </c>
      <c r="E10" s="28">
        <f>+'[1]33'!$E$10</f>
        <v>3481100</v>
      </c>
    </row>
    <row r="11" spans="1:8" s="10" customFormat="1" ht="17.850000000000001" x14ac:dyDescent="0.35">
      <c r="A11" s="8">
        <v>1</v>
      </c>
      <c r="B11" s="11" t="s">
        <v>26</v>
      </c>
      <c r="C11" s="30">
        <f>+D11+E11</f>
        <v>12610605</v>
      </c>
      <c r="D11" s="30">
        <f>+D10-D19</f>
        <v>9129505</v>
      </c>
      <c r="E11" s="30">
        <f>+E10-E19</f>
        <v>3481100</v>
      </c>
    </row>
    <row r="12" spans="1:8" s="10" customFormat="1" ht="17.850000000000001" hidden="1" x14ac:dyDescent="0.35">
      <c r="A12" s="14"/>
      <c r="B12" s="11" t="s">
        <v>27</v>
      </c>
      <c r="C12" s="29"/>
      <c r="D12" s="29"/>
      <c r="E12" s="30"/>
    </row>
    <row r="13" spans="1:8" s="10" customFormat="1" ht="17.850000000000001" hidden="1" x14ac:dyDescent="0.35">
      <c r="A13" s="15" t="s">
        <v>18</v>
      </c>
      <c r="B13" s="16" t="s">
        <v>34</v>
      </c>
      <c r="C13" s="29"/>
      <c r="D13" s="29"/>
      <c r="E13" s="30"/>
    </row>
    <row r="14" spans="1:8" s="10" customFormat="1" ht="17.850000000000001" hidden="1" x14ac:dyDescent="0.35">
      <c r="A14" s="15" t="s">
        <v>18</v>
      </c>
      <c r="B14" s="16" t="s">
        <v>35</v>
      </c>
      <c r="C14" s="29"/>
      <c r="D14" s="29"/>
      <c r="E14" s="30"/>
    </row>
    <row r="15" spans="1:8" s="10" customFormat="1" ht="17.850000000000001" x14ac:dyDescent="0.35">
      <c r="A15" s="14"/>
      <c r="B15" s="11" t="s">
        <v>28</v>
      </c>
      <c r="C15" s="29"/>
      <c r="D15" s="29"/>
      <c r="E15" s="30"/>
    </row>
    <row r="16" spans="1:8" s="10" customFormat="1" ht="17.850000000000001" x14ac:dyDescent="0.35">
      <c r="A16" s="15" t="s">
        <v>18</v>
      </c>
      <c r="B16" s="16" t="s">
        <v>29</v>
      </c>
      <c r="C16" s="29">
        <f>+D16+E16</f>
        <v>5587302</v>
      </c>
      <c r="D16" s="29">
        <f>+'[1]33'!$D$13</f>
        <v>4682502</v>
      </c>
      <c r="E16" s="30">
        <f>+'[1]33'!$E$13</f>
        <v>904800</v>
      </c>
    </row>
    <row r="17" spans="1:5" s="10" customFormat="1" ht="17.850000000000001" x14ac:dyDescent="0.35">
      <c r="A17" s="15" t="s">
        <v>18</v>
      </c>
      <c r="B17" s="16" t="s">
        <v>30</v>
      </c>
      <c r="C17" s="29">
        <f>+D17+E17</f>
        <v>2489898</v>
      </c>
      <c r="D17" s="29">
        <f>+'[1]33'!$D$15</f>
        <v>1720898</v>
      </c>
      <c r="E17" s="30">
        <f>+'[1]33'!$E$15</f>
        <v>769000</v>
      </c>
    </row>
    <row r="18" spans="1:5" s="10" customFormat="1" ht="62.25" x14ac:dyDescent="0.35">
      <c r="A18" s="17">
        <v>2</v>
      </c>
      <c r="B18" s="20" t="s">
        <v>31</v>
      </c>
      <c r="C18" s="29"/>
      <c r="D18" s="29"/>
      <c r="E18" s="30"/>
    </row>
    <row r="19" spans="1:5" s="10" customFormat="1" ht="17.850000000000001" x14ac:dyDescent="0.35">
      <c r="A19" s="8">
        <v>3</v>
      </c>
      <c r="B19" s="11" t="s">
        <v>32</v>
      </c>
      <c r="C19" s="29">
        <f>+D19+E19</f>
        <v>230000</v>
      </c>
      <c r="D19" s="29">
        <f>+'[1]33'!$D$18</f>
        <v>230000</v>
      </c>
      <c r="E19" s="30">
        <f>+'[1]33'!$E$18</f>
        <v>0</v>
      </c>
    </row>
    <row r="20" spans="1:5" s="5" customFormat="1" ht="19.45" customHeight="1" x14ac:dyDescent="0.35">
      <c r="A20" s="7" t="s">
        <v>5</v>
      </c>
      <c r="B20" s="12" t="s">
        <v>9</v>
      </c>
      <c r="C20" s="28">
        <f>+D20+E20</f>
        <v>15295690</v>
      </c>
      <c r="D20" s="28">
        <f>+'[1]33'!$D$19</f>
        <v>5152541</v>
      </c>
      <c r="E20" s="28">
        <f>+'[1]33'!$E$19</f>
        <v>10143149</v>
      </c>
    </row>
    <row r="21" spans="1:5" s="5" customFormat="1" ht="20.3" customHeight="1" x14ac:dyDescent="0.35">
      <c r="A21" s="7"/>
      <c r="B21" s="16" t="s">
        <v>33</v>
      </c>
      <c r="C21" s="29"/>
      <c r="D21" s="29"/>
      <c r="E21" s="30"/>
    </row>
    <row r="22" spans="1:5" s="5" customFormat="1" ht="20.3" customHeight="1" x14ac:dyDescent="0.35">
      <c r="A22" s="7">
        <v>1</v>
      </c>
      <c r="B22" s="16" t="s">
        <v>34</v>
      </c>
      <c r="C22" s="29">
        <f>+D22+E22</f>
        <v>6354052</v>
      </c>
      <c r="D22" s="29">
        <f>+'[1]33'!$D$21</f>
        <v>1163608</v>
      </c>
      <c r="E22" s="29">
        <f>+'[1]33'!$E$21</f>
        <v>5190444</v>
      </c>
    </row>
    <row r="23" spans="1:5" s="5" customFormat="1" ht="20.3" customHeight="1" x14ac:dyDescent="0.35">
      <c r="A23" s="7">
        <f>A22+1</f>
        <v>2</v>
      </c>
      <c r="B23" s="16" t="s">
        <v>35</v>
      </c>
      <c r="C23" s="29">
        <f>+D23+E23</f>
        <v>121197</v>
      </c>
      <c r="D23" s="29">
        <f>+'[1]33'!$D$23</f>
        <v>121197</v>
      </c>
      <c r="E23" s="29">
        <f>+'[1]33'!$E$23</f>
        <v>0</v>
      </c>
    </row>
    <row r="24" spans="1:5" s="5" customFormat="1" ht="36" customHeight="1" x14ac:dyDescent="0.35">
      <c r="A24" s="9" t="s">
        <v>6</v>
      </c>
      <c r="B24" s="32" t="s">
        <v>10</v>
      </c>
      <c r="C24" s="28">
        <f>+D24+E24</f>
        <v>0</v>
      </c>
      <c r="D24" s="28">
        <v>0</v>
      </c>
      <c r="E24" s="28">
        <f>+'[2]33'!$E$35</f>
        <v>0</v>
      </c>
    </row>
    <row r="25" spans="1:5" s="10" customFormat="1" ht="20.3" customHeight="1" x14ac:dyDescent="0.35">
      <c r="A25" s="7" t="s">
        <v>7</v>
      </c>
      <c r="B25" s="12" t="s">
        <v>11</v>
      </c>
      <c r="C25" s="28">
        <f t="shared" ref="C25:C31" si="2">+D25+E25</f>
        <v>2910</v>
      </c>
      <c r="D25" s="28">
        <f>+'[1]33'!$D$34</f>
        <v>2910</v>
      </c>
      <c r="E25" s="28">
        <v>0</v>
      </c>
    </row>
    <row r="26" spans="1:5" s="10" customFormat="1" ht="20.3" customHeight="1" x14ac:dyDescent="0.35">
      <c r="A26" s="7" t="s">
        <v>8</v>
      </c>
      <c r="B26" s="12" t="s">
        <v>12</v>
      </c>
      <c r="C26" s="28">
        <f t="shared" si="2"/>
        <v>537096</v>
      </c>
      <c r="D26" s="28">
        <f>+'[1]33'!$D$33</f>
        <v>258496</v>
      </c>
      <c r="E26" s="28">
        <f>+'[1]33'!$E$33</f>
        <v>278600</v>
      </c>
    </row>
    <row r="27" spans="1:5" s="10" customFormat="1" ht="20.3" customHeight="1" x14ac:dyDescent="0.35">
      <c r="A27" s="7" t="s">
        <v>36</v>
      </c>
      <c r="B27" s="12" t="s">
        <v>13</v>
      </c>
      <c r="C27" s="28">
        <f t="shared" si="2"/>
        <v>0</v>
      </c>
      <c r="D27" s="28">
        <v>0</v>
      </c>
      <c r="E27" s="28">
        <v>0</v>
      </c>
    </row>
    <row r="28" spans="1:5" s="10" customFormat="1" ht="20.3" customHeight="1" x14ac:dyDescent="0.35">
      <c r="A28" s="7" t="s">
        <v>3</v>
      </c>
      <c r="B28" s="12" t="s">
        <v>37</v>
      </c>
      <c r="C28" s="28">
        <f t="shared" si="2"/>
        <v>2359000</v>
      </c>
      <c r="D28" s="28">
        <f>+D29+D30</f>
        <v>2359000</v>
      </c>
      <c r="E28" s="28">
        <f>+E29+E30</f>
        <v>0</v>
      </c>
    </row>
    <row r="29" spans="1:5" s="10" customFormat="1" ht="20.3" customHeight="1" x14ac:dyDescent="0.35">
      <c r="A29" s="7" t="s">
        <v>4</v>
      </c>
      <c r="B29" s="12" t="s">
        <v>14</v>
      </c>
      <c r="C29" s="28">
        <f t="shared" si="2"/>
        <v>0</v>
      </c>
      <c r="D29" s="28"/>
      <c r="E29" s="28"/>
    </row>
    <row r="30" spans="1:5" s="10" customFormat="1" ht="20.3" customHeight="1" x14ac:dyDescent="0.35">
      <c r="A30" s="7" t="s">
        <v>5</v>
      </c>
      <c r="B30" s="12" t="s">
        <v>15</v>
      </c>
      <c r="C30" s="28">
        <f t="shared" si="2"/>
        <v>2359000</v>
      </c>
      <c r="D30" s="28">
        <f>+'[1]33'!$D$40</f>
        <v>2359000</v>
      </c>
      <c r="E30" s="28">
        <v>0</v>
      </c>
    </row>
    <row r="31" spans="1:5" s="10" customFormat="1" ht="20.3" customHeight="1" x14ac:dyDescent="0.35">
      <c r="A31" s="7" t="s">
        <v>16</v>
      </c>
      <c r="B31" s="12" t="s">
        <v>38</v>
      </c>
      <c r="C31" s="28">
        <f t="shared" si="2"/>
        <v>0</v>
      </c>
      <c r="D31" s="28"/>
      <c r="E31" s="28"/>
    </row>
    <row r="32" spans="1:5" ht="17.850000000000001" x14ac:dyDescent="0.35">
      <c r="A32" s="5"/>
      <c r="B32" s="5"/>
      <c r="C32" s="25"/>
      <c r="D32" s="25"/>
    </row>
  </sheetData>
  <mergeCells count="7">
    <mergeCell ref="A1:B1"/>
    <mergeCell ref="A4:E4"/>
    <mergeCell ref="A6:A7"/>
    <mergeCell ref="B6:B7"/>
    <mergeCell ref="C6:C7"/>
    <mergeCell ref="D6:E6"/>
    <mergeCell ref="A2:B2"/>
  </mergeCells>
  <printOptions horizontalCentered="1"/>
  <pageMargins left="0.45" right="0.2"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47061D-0389-4244-98DC-C92A6D26A1D9}">
  <ds:schemaRefs>
    <ds:schemaRef ds:uri="http://schemas.microsoft.com/sharepoint/v3/contenttype/forms"/>
  </ds:schemaRefs>
</ds:datastoreItem>
</file>

<file path=customXml/itemProps3.xml><?xml version="1.0" encoding="utf-8"?>
<ds:datastoreItem xmlns:ds="http://schemas.openxmlformats.org/officeDocument/2006/customXml" ds:itemID="{42BEBF5F-A0A9-4CDD-AB2B-036AF25401B2}">
  <ds:schemaRefs>
    <ds:schemaRef ds:uri="http://schemas.microsoft.com/office/infopath/2007/PartnerControls"/>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2023-11-30T02:12:35Z</cp:lastPrinted>
  <dcterms:created xsi:type="dcterms:W3CDTF">2018-08-22T07:49:45Z</dcterms:created>
  <dcterms:modified xsi:type="dcterms:W3CDTF">2023-11-30T02:37:42Z</dcterms:modified>
</cp:coreProperties>
</file>