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CÔNG KHAI\DỰ TOÁN TRÌNH HĐND\"/>
    </mc:Choice>
  </mc:AlternateContent>
  <bookViews>
    <workbookView xWindow="-115" yWindow="-115" windowWidth="19446" windowHeight="11635"/>
  </bookViews>
  <sheets>
    <sheet name="Sheet1" sheetId="1" r:id="rId1"/>
  </sheets>
  <definedNames>
    <definedName name="_xlnm.Print_Titles" localSheetId="0">Sheet1!$6:$9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8" i="1" l="1"/>
  <c r="S37" i="1"/>
  <c r="S36" i="1"/>
  <c r="S35" i="1" s="1"/>
  <c r="S34" i="1" s="1"/>
  <c r="S33" i="1" s="1"/>
  <c r="T35" i="1"/>
  <c r="T34" i="1" s="1"/>
  <c r="T33" i="1" s="1"/>
  <c r="S32" i="1"/>
  <c r="S31" i="1"/>
  <c r="S30" i="1"/>
  <c r="S29" i="1"/>
  <c r="S28" i="1"/>
  <c r="T27" i="1"/>
  <c r="T26" i="1" s="1"/>
  <c r="S27" i="1"/>
  <c r="S26" i="1" s="1"/>
  <c r="U26" i="1"/>
  <c r="T25" i="1"/>
  <c r="S25" i="1"/>
  <c r="T24" i="1"/>
  <c r="S24" i="1" s="1"/>
  <c r="S23" i="1"/>
  <c r="S22" i="1"/>
  <c r="S21" i="1"/>
  <c r="S20" i="1" s="1"/>
  <c r="T20" i="1"/>
  <c r="U19" i="1"/>
  <c r="T19" i="1"/>
  <c r="S18" i="1"/>
  <c r="S17" i="1" s="1"/>
  <c r="U17" i="1"/>
  <c r="U12" i="1" s="1"/>
  <c r="U11" i="1" s="1"/>
  <c r="U10" i="1" s="1"/>
  <c r="S16" i="1"/>
  <c r="S15" i="1"/>
  <c r="S14" i="1"/>
  <c r="T13" i="1"/>
  <c r="T12" i="1" s="1"/>
  <c r="T11" i="1" l="1"/>
  <c r="T10" i="1" s="1"/>
  <c r="S13" i="1"/>
  <c r="S12" i="1" s="1"/>
  <c r="S19" i="1"/>
  <c r="S11" i="1" l="1"/>
  <c r="S10" i="1" s="1"/>
</calcChain>
</file>

<file path=xl/sharedStrings.xml><?xml version="1.0" encoding="utf-8"?>
<sst xmlns="http://schemas.openxmlformats.org/spreadsheetml/2006/main" count="79" uniqueCount="61">
  <si>
    <t>STT</t>
  </si>
  <si>
    <t>A</t>
  </si>
  <si>
    <t>B</t>
  </si>
  <si>
    <t>I</t>
  </si>
  <si>
    <t>II</t>
  </si>
  <si>
    <t>…</t>
  </si>
  <si>
    <t>Tổng số</t>
  </si>
  <si>
    <t>Biểu số 45/CK-NSNN</t>
  </si>
  <si>
    <t>Danh mục dự án</t>
  </si>
  <si>
    <t>Địa điểm xây dựng</t>
  </si>
  <si>
    <t>Năng lực thiết kế</t>
  </si>
  <si>
    <t>Quyết định đầu tư</t>
  </si>
  <si>
    <t>Giá trị khối lượng thực hiện từ khởi công đến 31/12/…</t>
  </si>
  <si>
    <t>Lũy kế vốn đã bố trí đến 31/12/…</t>
  </si>
  <si>
    <t>Số Quyết định, ngày, tháng, năm ban hành</t>
  </si>
  <si>
    <t>Tổng mức đầu tư được duyệt</t>
  </si>
  <si>
    <t>Chia theo nguồn vốn</t>
  </si>
  <si>
    <t>Ngoài nước</t>
  </si>
  <si>
    <t>Ngân sách trung ương</t>
  </si>
  <si>
    <t>a</t>
  </si>
  <si>
    <t>b</t>
  </si>
  <si>
    <t>UBND TỈNH ĐỒNG NAI</t>
  </si>
  <si>
    <t>III</t>
  </si>
  <si>
    <t>Tổng mức vốn đầu tư</t>
  </si>
  <si>
    <t>DANH MỤC CÁC CHƯƠNG TRÌNH, DỰ ÁN SỬ DỤNG VỐN NGÂN SÁCH NHÀ NƯỚC NĂM 2024</t>
  </si>
  <si>
    <t>Tổng số (A+B+C)</t>
  </si>
  <si>
    <t>Vốn đầu tư trong cân đối ngân sách địa phương</t>
  </si>
  <si>
    <t>Vốn ngân sách tập trung</t>
  </si>
  <si>
    <t>Ngân sách tỉnh</t>
  </si>
  <si>
    <t xml:space="preserve">Do UBND tỉnh trực tiếp giao chỉ tiêu </t>
  </si>
  <si>
    <t>Kết dư năm 2021-2022</t>
  </si>
  <si>
    <t>c</t>
  </si>
  <si>
    <t>Hỗ trợ các dự án xã hội hóa</t>
  </si>
  <si>
    <t>Hình thành nguồn vốn đầu tư phân cấp đối với cấp huyện</t>
  </si>
  <si>
    <t>Đầu tư từ nguồn thu tiền sử dụng đất</t>
  </si>
  <si>
    <t>Hình thành nguồn vốn đầu tư từ nguồn khai thác quỹ đất (ngoài kế hoạch TW thông báo)</t>
  </si>
  <si>
    <t>Phân bổ chi tiết</t>
  </si>
  <si>
    <t>Dự phòng ngân sách tỉnh theo Luật Ngân sách (2% cho tổng các nguồn kết dư, thu vượt, khai thác quỹ đất)</t>
  </si>
  <si>
    <t>Hình thành nguồn thu tại ngân sách tỉnh</t>
  </si>
  <si>
    <t>Nguồn thu tiền sử dụng đất nộp quỹ theo NQ của HĐND tỉnh</t>
  </si>
  <si>
    <t>Đầu tư từ nguồn thu xổ số kiến thiết</t>
  </si>
  <si>
    <t>Do UBND tỉnh trực tiếp giao chỉ tiêu</t>
  </si>
  <si>
    <t>Nguồn xổ số kiến thiết thu vượt năm 2022</t>
  </si>
  <si>
    <t>Kết dư năm 2021- 2022</t>
  </si>
  <si>
    <t>Hình thành nguồn vốn đầu tư phân cấp đối với cấp huyện (chi tiết theo PL VI)</t>
  </si>
  <si>
    <t>Hỗ trợ có mục tiêu cho cấp huyện</t>
  </si>
  <si>
    <t>Vốn ngân sách Trung ương</t>
  </si>
  <si>
    <t>Vốn trong nước (đầu tư theo ngành, lĩnh vực)</t>
  </si>
  <si>
    <t>Vốn đầu tư theo ngành, lĩnh vực</t>
  </si>
  <si>
    <t>Đầu tư dự án quan trọng quốc gia</t>
  </si>
  <si>
    <t>Đầu tư các dự án kết nối, có tác động liên vùng có ý nghĩa thúc đẩy phát triển kinh tế - xã hội nhanh, bền vững</t>
  </si>
  <si>
    <t>Hỗ trợ có mục tiêu</t>
  </si>
  <si>
    <t>Kế hoạch vốn năm 2024</t>
  </si>
  <si>
    <t>Tổng</t>
  </si>
  <si>
    <t>Nguồn vốn NST</t>
  </si>
  <si>
    <t>Nguồn vốn NSH</t>
  </si>
  <si>
    <t>SỞ TÀI CHÍNH</t>
  </si>
  <si>
    <t>(Đính kèm công văn số  7430/STC-NSNN ngày 28/11/2023 của Sở Tài chính Đồng Nai)</t>
  </si>
  <si>
    <t>Đơn vị tính: Triệu đồng</t>
  </si>
  <si>
    <r>
      <t>Tổng số</t>
    </r>
    <r>
      <rPr>
        <sz val="11"/>
        <rFont val="Times New Roman"/>
        <family val="1"/>
      </rPr>
      <t xml:space="preserve"> (tất cả các nguồn vốn)</t>
    </r>
  </si>
  <si>
    <t>Phân cấp cho UBND cấp huyện giao chỉ tiêu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</si>
</sst>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.00_);_(* \(#,##0.00\);_(* \-??_);_(@_)"/>
    <numFmt numFmtId="166" formatCode="_(* #,##0_);_(* \(#,##0\);_(* \-??_);_(@_)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10" fillId="0" borderId="0"/>
    <xf numFmtId="0" fontId="5" fillId="0" borderId="0"/>
    <xf numFmtId="0" fontId="8" fillId="0" borderId="0"/>
    <xf numFmtId="0" fontId="1" fillId="0" borderId="0"/>
    <xf numFmtId="0" fontId="9" fillId="0" borderId="0"/>
    <xf numFmtId="43" fontId="11" fillId="0" borderId="0" applyFont="0" applyFill="0" applyBorder="0" applyAlignment="0" applyProtection="0"/>
    <xf numFmtId="0" fontId="12" fillId="0" borderId="0"/>
    <xf numFmtId="0" fontId="9" fillId="0" borderId="0"/>
    <xf numFmtId="43" fontId="9" fillId="0" borderId="0" applyFill="0" applyBorder="0" applyAlignment="0" applyProtection="0"/>
    <xf numFmtId="165" fontId="12" fillId="0" borderId="0"/>
    <xf numFmtId="0" fontId="13" fillId="0" borderId="0"/>
    <xf numFmtId="0" fontId="9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4" applyFont="1" applyFill="1" applyAlignment="1">
      <alignment horizontal="center" vertical="center"/>
    </xf>
    <xf numFmtId="167" fontId="3" fillId="0" borderId="0" xfId="12" applyNumberFormat="1" applyFont="1" applyFill="1" applyAlignment="1">
      <alignment horizontal="center" vertical="center"/>
    </xf>
    <xf numFmtId="167" fontId="4" fillId="0" borderId="0" xfId="12" applyNumberFormat="1" applyFont="1" applyFill="1" applyAlignment="1">
      <alignment horizontal="center" vertical="center"/>
    </xf>
    <xf numFmtId="0" fontId="3" fillId="0" borderId="0" xfId="4" applyFont="1" applyFill="1"/>
    <xf numFmtId="0" fontId="15" fillId="0" borderId="0" xfId="4" quotePrefix="1" applyFont="1" applyFill="1" applyAlignment="1">
      <alignment horizontal="centerContinuous" vertical="center"/>
    </xf>
    <xf numFmtId="0" fontId="4" fillId="0" borderId="0" xfId="4" quotePrefix="1" applyFont="1" applyFill="1" applyAlignment="1">
      <alignment horizontal="centerContinuous" vertical="center"/>
    </xf>
    <xf numFmtId="167" fontId="14" fillId="0" borderId="0" xfId="12" applyNumberFormat="1" applyFont="1" applyFill="1" applyBorder="1" applyAlignment="1">
      <alignment horizontal="center" vertical="center"/>
    </xf>
    <xf numFmtId="3" fontId="4" fillId="0" borderId="0" xfId="11" applyNumberFormat="1" applyFont="1" applyFill="1" applyBorder="1" applyAlignment="1">
      <alignment horizontal="center" vertical="center" wrapText="1"/>
    </xf>
    <xf numFmtId="3" fontId="4" fillId="0" borderId="0" xfId="11" applyNumberFormat="1" applyFont="1" applyFill="1" applyBorder="1" applyAlignment="1">
      <alignment vertical="center" wrapText="1"/>
    </xf>
    <xf numFmtId="3" fontId="3" fillId="0" borderId="0" xfId="11" applyNumberFormat="1" applyFont="1" applyFill="1" applyBorder="1" applyAlignment="1">
      <alignment vertical="center" wrapText="1"/>
    </xf>
    <xf numFmtId="1" fontId="3" fillId="0" borderId="0" xfId="11" applyNumberFormat="1" applyFont="1" applyFill="1" applyAlignment="1">
      <alignment vertical="center"/>
    </xf>
    <xf numFmtId="0" fontId="3" fillId="0" borderId="0" xfId="4" applyFont="1" applyFill="1" applyAlignment="1">
      <alignment vertical="center"/>
    </xf>
    <xf numFmtId="167" fontId="4" fillId="0" borderId="0" xfId="12" applyNumberFormat="1" applyFont="1" applyFill="1" applyAlignment="1">
      <alignment horizontal="center" vertical="center"/>
    </xf>
    <xf numFmtId="1" fontId="4" fillId="0" borderId="0" xfId="11" applyNumberFormat="1" applyFont="1" applyFill="1" applyAlignment="1">
      <alignment horizontal="center" vertical="center" wrapText="1"/>
    </xf>
    <xf numFmtId="1" fontId="14" fillId="0" borderId="0" xfId="1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7" fontId="14" fillId="0" borderId="14" xfId="12" applyNumberFormat="1" applyFont="1" applyFill="1" applyBorder="1" applyAlignment="1">
      <alignment horizontal="center" vertical="center"/>
    </xf>
    <xf numFmtId="49" fontId="16" fillId="0" borderId="1" xfId="11" applyNumberFormat="1" applyFont="1" applyFill="1" applyBorder="1" applyAlignment="1">
      <alignment horizontal="center" vertical="center" wrapText="1"/>
    </xf>
    <xf numFmtId="3" fontId="16" fillId="0" borderId="1" xfId="11" applyNumberFormat="1" applyFont="1" applyFill="1" applyBorder="1" applyAlignment="1">
      <alignment horizontal="center" vertical="center" wrapText="1"/>
    </xf>
    <xf numFmtId="167" fontId="16" fillId="0" borderId="1" xfId="12" applyNumberFormat="1" applyFont="1" applyFill="1" applyBorder="1" applyAlignment="1">
      <alignment horizontal="center" vertical="center" wrapText="1"/>
    </xf>
    <xf numFmtId="167" fontId="16" fillId="0" borderId="8" xfId="12" applyNumberFormat="1" applyFont="1" applyFill="1" applyBorder="1" applyAlignment="1">
      <alignment horizontal="center" vertical="center" wrapText="1"/>
    </xf>
    <xf numFmtId="167" fontId="16" fillId="0" borderId="9" xfId="12" applyNumberFormat="1" applyFont="1" applyFill="1" applyBorder="1" applyAlignment="1">
      <alignment horizontal="center" vertical="center" wrapText="1"/>
    </xf>
    <xf numFmtId="167" fontId="16" fillId="0" borderId="10" xfId="12" applyNumberFormat="1" applyFont="1" applyFill="1" applyBorder="1" applyAlignment="1">
      <alignment horizontal="center" vertical="center" wrapText="1"/>
    </xf>
    <xf numFmtId="167" fontId="16" fillId="0" borderId="6" xfId="12" applyNumberFormat="1" applyFont="1" applyFill="1" applyBorder="1" applyAlignment="1">
      <alignment horizontal="center" vertical="center" wrapText="1"/>
    </xf>
    <xf numFmtId="167" fontId="16" fillId="0" borderId="11" xfId="12" applyNumberFormat="1" applyFont="1" applyFill="1" applyBorder="1" applyAlignment="1">
      <alignment horizontal="center" vertical="center" wrapText="1"/>
    </xf>
    <xf numFmtId="167" fontId="16" fillId="0" borderId="1" xfId="12" applyNumberFormat="1" applyFont="1" applyFill="1" applyBorder="1" applyAlignment="1">
      <alignment horizontal="center" vertical="center" wrapText="1"/>
    </xf>
    <xf numFmtId="167" fontId="16" fillId="0" borderId="7" xfId="12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6" fillId="0" borderId="2" xfId="11" quotePrefix="1" applyNumberFormat="1" applyFont="1" applyFill="1" applyBorder="1" applyAlignment="1">
      <alignment horizontal="center" vertical="center" wrapText="1"/>
    </xf>
    <xf numFmtId="167" fontId="16" fillId="0" borderId="2" xfId="12" quotePrefix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3" fontId="16" fillId="2" borderId="12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3" fillId="0" borderId="2" xfId="11" quotePrefix="1" applyNumberFormat="1" applyFont="1" applyFill="1" applyBorder="1" applyAlignment="1">
      <alignment horizontal="center" vertical="center" wrapText="1"/>
    </xf>
    <xf numFmtId="167" fontId="13" fillId="0" borderId="2" xfId="12" quotePrefix="1" applyNumberFormat="1" applyFont="1" applyFill="1" applyBorder="1" applyAlignment="1">
      <alignment horizontal="center" vertical="center" wrapText="1"/>
    </xf>
    <xf numFmtId="1" fontId="13" fillId="0" borderId="2" xfId="11" applyNumberFormat="1" applyFont="1" applyFill="1" applyBorder="1" applyAlignment="1">
      <alignment horizontal="center" vertical="center" wrapText="1"/>
    </xf>
    <xf numFmtId="167" fontId="13" fillId="0" borderId="2" xfId="12" applyNumberFormat="1" applyFont="1" applyFill="1" applyBorder="1" applyAlignment="1">
      <alignment horizontal="center" vertical="center" wrapText="1"/>
    </xf>
    <xf numFmtId="167" fontId="13" fillId="0" borderId="2" xfId="12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166" fontId="13" fillId="2" borderId="2" xfId="19" applyNumberFormat="1" applyFont="1" applyFill="1" applyBorder="1" applyAlignment="1">
      <alignment horizontal="right" vertical="center" wrapText="1"/>
    </xf>
    <xf numFmtId="166" fontId="13" fillId="2" borderId="12" xfId="19" applyNumberFormat="1" applyFont="1" applyFill="1" applyBorder="1" applyAlignment="1">
      <alignment horizontal="right" vertical="center" wrapText="1"/>
    </xf>
    <xf numFmtId="167" fontId="13" fillId="0" borderId="2" xfId="12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0" fontId="13" fillId="0" borderId="2" xfId="4" applyFont="1" applyFill="1" applyBorder="1" applyAlignment="1">
      <alignment horizontal="center" vertical="center"/>
    </xf>
    <xf numFmtId="49" fontId="16" fillId="2" borderId="2" xfId="18" quotePrefix="1" applyNumberFormat="1" applyFont="1" applyFill="1" applyBorder="1" applyAlignment="1">
      <alignment vertical="center" wrapText="1"/>
    </xf>
    <xf numFmtId="49" fontId="13" fillId="2" borderId="2" xfId="18" quotePrefix="1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3" fillId="2" borderId="5" xfId="18" quotePrefix="1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166" fontId="13" fillId="2" borderId="5" xfId="19" applyNumberFormat="1" applyFont="1" applyFill="1" applyBorder="1" applyAlignment="1">
      <alignment horizontal="right" vertical="center" wrapText="1"/>
    </xf>
    <xf numFmtId="3" fontId="13" fillId="2" borderId="13" xfId="0" applyNumberFormat="1" applyFont="1" applyFill="1" applyBorder="1" applyAlignment="1">
      <alignment horizontal="right" vertical="center" wrapText="1"/>
    </xf>
  </cellXfs>
  <cellStyles count="20">
    <cellStyle name="Comma" xfId="12" builtinId="3"/>
    <cellStyle name="Comma 2" xfId="1"/>
    <cellStyle name="Comma 3 2" xfId="19"/>
    <cellStyle name="Comma 4 2" xfId="15"/>
    <cellStyle name="Currency 2" xfId="2"/>
    <cellStyle name="Excel Built-in Comma" xfId="16"/>
    <cellStyle name="Excel Built-in Normal" xfId="13"/>
    <cellStyle name="HAI" xfId="3"/>
    <cellStyle name="Normal" xfId="0" builtinId="0"/>
    <cellStyle name="Normal 13 3" xfId="18"/>
    <cellStyle name="Normal 15" xfId="17"/>
    <cellStyle name="Normal 2" xfId="4"/>
    <cellStyle name="Normal 3" xfId="5"/>
    <cellStyle name="Normal 3 2" xfId="14"/>
    <cellStyle name="Normal 4" xfId="6"/>
    <cellStyle name="Normal 5" xfId="7"/>
    <cellStyle name="Normal 6" xfId="8"/>
    <cellStyle name="Normal 7" xfId="9"/>
    <cellStyle name="Normal 8" xfId="10"/>
    <cellStyle name="Normal_Bieu mau (CV 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1792224</xdr:colOff>
      <xdr:row>1</xdr:row>
      <xdr:rowOff>219456</xdr:rowOff>
    </xdr:from>
    <xdr:to>
      <xdr:col>1</xdr:col>
      <xdr:colOff>2399386</xdr:colOff>
      <xdr:row>1</xdr:row>
      <xdr:rowOff>219456</xdr:rowOff>
    </xdr:to>
    <xdr:cxnSp macro="">
      <xdr:nvCxnSpPr>
        <xdr:cNvPr id="3" name="Straight Connector 2"/>
        <xdr:cNvCxnSpPr/>
      </xdr:nvCxnSpPr>
      <xdr:spPr>
        <a:xfrm>
          <a:off x="2209190" y="482803"/>
          <a:ext cx="60716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Normal="100" workbookViewId="0">
      <pane ySplit="9" topLeftCell="A28" activePane="bottomLeft" state="frozen"/>
      <selection pane="bottomLeft" activeCell="B16" sqref="B16"/>
    </sheetView>
  </sheetViews>
  <sheetFormatPr defaultColWidth="12.8984375" defaultRowHeight="15.55" x14ac:dyDescent="0.3"/>
  <cols>
    <col min="1" max="1" width="5.69921875" style="12" customWidth="1"/>
    <col min="2" max="2" width="63.59765625" style="12" customWidth="1"/>
    <col min="3" max="3" width="6.59765625" style="1" hidden="1" customWidth="1"/>
    <col min="4" max="4" width="10.796875" style="1" hidden="1" customWidth="1"/>
    <col min="5" max="5" width="10.8984375" style="2" hidden="1" customWidth="1"/>
    <col min="6" max="6" width="13.69921875" style="2" hidden="1" customWidth="1"/>
    <col min="7" max="18" width="12.69921875" style="2" hidden="1" customWidth="1"/>
    <col min="19" max="19" width="11.8984375" style="2" customWidth="1"/>
    <col min="20" max="21" width="11.59765625" style="2" customWidth="1"/>
    <col min="22" max="16384" width="12.8984375" style="4"/>
  </cols>
  <sheetData>
    <row r="1" spans="1:21" ht="20.9" customHeight="1" x14ac:dyDescent="0.3">
      <c r="A1" s="16" t="s">
        <v>21</v>
      </c>
      <c r="B1" s="16"/>
      <c r="H1" s="3"/>
      <c r="T1" s="13" t="s">
        <v>7</v>
      </c>
    </row>
    <row r="2" spans="1:21" ht="20.9" customHeight="1" x14ac:dyDescent="0.3">
      <c r="A2" s="17" t="s">
        <v>56</v>
      </c>
      <c r="B2" s="17"/>
      <c r="H2" s="13"/>
      <c r="U2" s="13"/>
    </row>
    <row r="3" spans="1:21" ht="20.9" customHeight="1" x14ac:dyDescent="0.3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0.9" customHeight="1" x14ac:dyDescent="0.3">
      <c r="A4" s="15" t="s">
        <v>57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1.75" customHeight="1" x14ac:dyDescent="0.3">
      <c r="A5" s="5"/>
      <c r="B5" s="6"/>
      <c r="I5" s="7"/>
      <c r="T5" s="18" t="s">
        <v>58</v>
      </c>
      <c r="U5" s="18"/>
    </row>
    <row r="6" spans="1:21" s="8" customFormat="1" ht="27.1" customHeight="1" x14ac:dyDescent="0.3">
      <c r="A6" s="19" t="s">
        <v>0</v>
      </c>
      <c r="B6" s="20" t="s">
        <v>8</v>
      </c>
      <c r="C6" s="20" t="s">
        <v>9</v>
      </c>
      <c r="D6" s="20" t="s">
        <v>10</v>
      </c>
      <c r="E6" s="21" t="s">
        <v>23</v>
      </c>
      <c r="F6" s="21" t="s">
        <v>11</v>
      </c>
      <c r="G6" s="21"/>
      <c r="H6" s="21"/>
      <c r="I6" s="21"/>
      <c r="J6" s="21"/>
      <c r="K6" s="21" t="s">
        <v>12</v>
      </c>
      <c r="L6" s="21"/>
      <c r="M6" s="21"/>
      <c r="N6" s="21"/>
      <c r="O6" s="21" t="s">
        <v>13</v>
      </c>
      <c r="P6" s="21"/>
      <c r="Q6" s="21"/>
      <c r="R6" s="21"/>
      <c r="S6" s="22" t="s">
        <v>52</v>
      </c>
      <c r="T6" s="23"/>
      <c r="U6" s="24"/>
    </row>
    <row r="7" spans="1:21" s="8" customFormat="1" ht="27.1" customHeight="1" x14ac:dyDescent="0.3">
      <c r="A7" s="19"/>
      <c r="B7" s="20"/>
      <c r="C7" s="20"/>
      <c r="D7" s="20"/>
      <c r="E7" s="21"/>
      <c r="F7" s="21" t="s">
        <v>14</v>
      </c>
      <c r="G7" s="21" t="s">
        <v>15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5" t="s">
        <v>53</v>
      </c>
      <c r="T7" s="25" t="s">
        <v>54</v>
      </c>
      <c r="U7" s="25" t="s">
        <v>55</v>
      </c>
    </row>
    <row r="8" spans="1:21" s="8" customFormat="1" ht="27.1" customHeight="1" x14ac:dyDescent="0.3">
      <c r="A8" s="19"/>
      <c r="B8" s="20"/>
      <c r="C8" s="20"/>
      <c r="D8" s="20"/>
      <c r="E8" s="21"/>
      <c r="F8" s="21"/>
      <c r="G8" s="21" t="s">
        <v>59</v>
      </c>
      <c r="H8" s="21" t="s">
        <v>16</v>
      </c>
      <c r="I8" s="21"/>
      <c r="J8" s="21"/>
      <c r="K8" s="21" t="s">
        <v>6</v>
      </c>
      <c r="L8" s="21" t="s">
        <v>16</v>
      </c>
      <c r="M8" s="21"/>
      <c r="N8" s="21"/>
      <c r="O8" s="21" t="s">
        <v>6</v>
      </c>
      <c r="P8" s="21" t="s">
        <v>16</v>
      </c>
      <c r="Q8" s="21"/>
      <c r="R8" s="21"/>
      <c r="S8" s="26"/>
      <c r="T8" s="26"/>
      <c r="U8" s="26"/>
    </row>
    <row r="9" spans="1:21" s="8" customFormat="1" ht="4.6500000000000004" customHeight="1" x14ac:dyDescent="0.3">
      <c r="A9" s="19"/>
      <c r="B9" s="20"/>
      <c r="C9" s="20"/>
      <c r="D9" s="20"/>
      <c r="E9" s="21"/>
      <c r="F9" s="21"/>
      <c r="G9" s="21"/>
      <c r="H9" s="27" t="s">
        <v>17</v>
      </c>
      <c r="I9" s="27" t="s">
        <v>18</v>
      </c>
      <c r="J9" s="27" t="s">
        <v>5</v>
      </c>
      <c r="K9" s="21"/>
      <c r="L9" s="27" t="s">
        <v>17</v>
      </c>
      <c r="M9" s="27" t="s">
        <v>18</v>
      </c>
      <c r="N9" s="27" t="s">
        <v>5</v>
      </c>
      <c r="O9" s="21"/>
      <c r="P9" s="27" t="s">
        <v>17</v>
      </c>
      <c r="Q9" s="27" t="s">
        <v>18</v>
      </c>
      <c r="R9" s="27" t="s">
        <v>5</v>
      </c>
      <c r="S9" s="28"/>
      <c r="T9" s="28"/>
      <c r="U9" s="28"/>
    </row>
    <row r="10" spans="1:21" s="9" customFormat="1" ht="24.95" customHeight="1" x14ac:dyDescent="0.3">
      <c r="A10" s="29"/>
      <c r="B10" s="30" t="s">
        <v>25</v>
      </c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>
        <f>SUBTOTAL(9,S11:S38)</f>
        <v>15023119</v>
      </c>
      <c r="T10" s="33">
        <f>SUBTOTAL(9,T11:T38)</f>
        <v>11542019</v>
      </c>
      <c r="U10" s="34">
        <f>SUBTOTAL(9,U11:U38)</f>
        <v>3481100</v>
      </c>
    </row>
    <row r="11" spans="1:21" s="10" customFormat="1" ht="24.95" customHeight="1" x14ac:dyDescent="0.3">
      <c r="A11" s="29" t="s">
        <v>1</v>
      </c>
      <c r="B11" s="35" t="s">
        <v>26</v>
      </c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3">
        <f>SUBTOTAL(9,S12:S32)</f>
        <v>12664119</v>
      </c>
      <c r="T11" s="33">
        <f>SUBTOTAL(9,T12:T32)</f>
        <v>9183019</v>
      </c>
      <c r="U11" s="34">
        <f>SUBTOTAL(9,U12:U32)</f>
        <v>3481100</v>
      </c>
    </row>
    <row r="12" spans="1:21" s="11" customFormat="1" ht="16.600000000000001" customHeight="1" x14ac:dyDescent="0.3">
      <c r="A12" s="29" t="s">
        <v>3</v>
      </c>
      <c r="B12" s="35" t="s">
        <v>27</v>
      </c>
      <c r="C12" s="38"/>
      <c r="D12" s="38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33">
        <f>SUBTOTAL(9,S13:S18)</f>
        <v>4533405</v>
      </c>
      <c r="T12" s="33">
        <f>SUBTOTAL(9,T13:T18)</f>
        <v>2726105</v>
      </c>
      <c r="U12" s="34">
        <f>SUBTOTAL(9,U13:U18)</f>
        <v>1807300</v>
      </c>
    </row>
    <row r="13" spans="1:21" s="11" customFormat="1" ht="17.149999999999999" customHeight="1" x14ac:dyDescent="0.3">
      <c r="A13" s="29">
        <v>1</v>
      </c>
      <c r="B13" s="35" t="s">
        <v>28</v>
      </c>
      <c r="C13" s="38"/>
      <c r="D13" s="38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3">
        <f>SUBTOTAL(9,S14:S16)</f>
        <v>2726105</v>
      </c>
      <c r="T13" s="33">
        <f>SUBTOTAL(9,T14:T16)</f>
        <v>2726105</v>
      </c>
      <c r="U13" s="34"/>
    </row>
    <row r="14" spans="1:21" s="10" customFormat="1" x14ac:dyDescent="0.3">
      <c r="A14" s="41" t="s">
        <v>19</v>
      </c>
      <c r="B14" s="42" t="s">
        <v>29</v>
      </c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3">
        <f>T14+U14</f>
        <v>2611105</v>
      </c>
      <c r="T14" s="44">
        <v>2611105</v>
      </c>
      <c r="U14" s="45"/>
    </row>
    <row r="15" spans="1:21" s="10" customFormat="1" x14ac:dyDescent="0.3">
      <c r="A15" s="41" t="s">
        <v>20</v>
      </c>
      <c r="B15" s="42" t="s">
        <v>30</v>
      </c>
      <c r="C15" s="36"/>
      <c r="D15" s="36"/>
      <c r="E15" s="39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3">
        <f>T15+U15</f>
        <v>15000</v>
      </c>
      <c r="T15" s="44">
        <v>15000</v>
      </c>
      <c r="U15" s="45"/>
    </row>
    <row r="16" spans="1:21" s="10" customFormat="1" x14ac:dyDescent="0.3">
      <c r="A16" s="41" t="s">
        <v>31</v>
      </c>
      <c r="B16" s="42" t="s">
        <v>32</v>
      </c>
      <c r="C16" s="36"/>
      <c r="D16" s="36"/>
      <c r="E16" s="4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3">
        <f>T16+U16</f>
        <v>100000</v>
      </c>
      <c r="T16" s="44">
        <v>100000</v>
      </c>
      <c r="U16" s="45"/>
    </row>
    <row r="17" spans="1:21" s="10" customFormat="1" x14ac:dyDescent="0.3">
      <c r="A17" s="29">
        <v>2</v>
      </c>
      <c r="B17" s="35" t="s">
        <v>33</v>
      </c>
      <c r="C17" s="36"/>
      <c r="D17" s="36"/>
      <c r="E17" s="3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>
        <f>SUBTOTAL(9,S18:S18)</f>
        <v>1807300</v>
      </c>
      <c r="T17" s="33"/>
      <c r="U17" s="34">
        <f>SUBTOTAL(9,U18:U18)</f>
        <v>1807300</v>
      </c>
    </row>
    <row r="18" spans="1:21" s="11" customFormat="1" ht="24.95" customHeight="1" x14ac:dyDescent="0.3">
      <c r="A18" s="41" t="s">
        <v>19</v>
      </c>
      <c r="B18" s="42" t="s">
        <v>60</v>
      </c>
      <c r="C18" s="38"/>
      <c r="D18" s="38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3">
        <f>T18+U18</f>
        <v>1807300</v>
      </c>
      <c r="T18" s="44"/>
      <c r="U18" s="45">
        <v>1807300</v>
      </c>
    </row>
    <row r="19" spans="1:21" s="10" customFormat="1" ht="19.600000000000001" customHeight="1" x14ac:dyDescent="0.3">
      <c r="A19" s="29" t="s">
        <v>4</v>
      </c>
      <c r="B19" s="35" t="s">
        <v>34</v>
      </c>
      <c r="C19" s="36"/>
      <c r="D19" s="36"/>
      <c r="E19" s="3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3">
        <f>SUBTOTAL(9,S20:S25)</f>
        <v>5640816</v>
      </c>
      <c r="T19" s="33">
        <f>SUBTOTAL(9,T20:T25)</f>
        <v>4736016</v>
      </c>
      <c r="U19" s="34">
        <f>SUBTOTAL(9,U20:U25)</f>
        <v>904800</v>
      </c>
    </row>
    <row r="20" spans="1:21" s="11" customFormat="1" ht="28.8" x14ac:dyDescent="0.3">
      <c r="A20" s="41">
        <v>1</v>
      </c>
      <c r="B20" s="42" t="s">
        <v>35</v>
      </c>
      <c r="C20" s="38"/>
      <c r="D20" s="38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33">
        <f>SUBTOTAL(9,S21:S22)</f>
        <v>2040816</v>
      </c>
      <c r="T20" s="33">
        <f>SUBTOTAL(9,T21:T22)</f>
        <v>2040816</v>
      </c>
      <c r="U20" s="45"/>
    </row>
    <row r="21" spans="1:21" s="11" customFormat="1" ht="24.95" customHeight="1" x14ac:dyDescent="0.3">
      <c r="A21" s="41" t="s">
        <v>19</v>
      </c>
      <c r="B21" s="42" t="s">
        <v>36</v>
      </c>
      <c r="C21" s="38"/>
      <c r="D21" s="38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3">
        <f>T21+U21</f>
        <v>1987302</v>
      </c>
      <c r="T21" s="44">
        <v>1987302</v>
      </c>
      <c r="U21" s="45"/>
    </row>
    <row r="22" spans="1:21" s="10" customFormat="1" ht="28.8" x14ac:dyDescent="0.3">
      <c r="A22" s="41" t="s">
        <v>20</v>
      </c>
      <c r="B22" s="42" t="s">
        <v>37</v>
      </c>
      <c r="C22" s="36"/>
      <c r="D22" s="36"/>
      <c r="E22" s="3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>
        <f>T22+U22</f>
        <v>53514</v>
      </c>
      <c r="T22" s="44">
        <v>53514</v>
      </c>
      <c r="U22" s="45"/>
    </row>
    <row r="23" spans="1:21" s="11" customFormat="1" x14ac:dyDescent="0.3">
      <c r="A23" s="41">
        <v>3</v>
      </c>
      <c r="B23" s="42" t="s">
        <v>33</v>
      </c>
      <c r="C23" s="38"/>
      <c r="D23" s="38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3">
        <f>SUM(T23:U23)</f>
        <v>904800</v>
      </c>
      <c r="T23" s="44"/>
      <c r="U23" s="45">
        <v>904800</v>
      </c>
    </row>
    <row r="24" spans="1:21" s="11" customFormat="1" x14ac:dyDescent="0.3">
      <c r="A24" s="41">
        <v>4</v>
      </c>
      <c r="B24" s="47" t="s">
        <v>38</v>
      </c>
      <c r="C24" s="38"/>
      <c r="D24" s="38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3">
        <f>SUM(T24:U24)</f>
        <v>2092000</v>
      </c>
      <c r="T24" s="43">
        <f>3600000-1508000</f>
        <v>2092000</v>
      </c>
      <c r="U24" s="48"/>
    </row>
    <row r="25" spans="1:21" s="11" customFormat="1" x14ac:dyDescent="0.3">
      <c r="A25" s="41">
        <v>5</v>
      </c>
      <c r="B25" s="47" t="s">
        <v>39</v>
      </c>
      <c r="C25" s="38"/>
      <c r="D25" s="38"/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3">
        <f>T25</f>
        <v>603200</v>
      </c>
      <c r="T25" s="43">
        <f>603200</f>
        <v>603200</v>
      </c>
      <c r="U25" s="48"/>
    </row>
    <row r="26" spans="1:21" s="11" customFormat="1" x14ac:dyDescent="0.3">
      <c r="A26" s="29" t="s">
        <v>22</v>
      </c>
      <c r="B26" s="35" t="s">
        <v>40</v>
      </c>
      <c r="C26" s="38"/>
      <c r="D26" s="38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3">
        <f>SUBTOTAL(9,S27:S32)</f>
        <v>2489898</v>
      </c>
      <c r="T26" s="33">
        <f>SUBTOTAL(9,T27:T32)</f>
        <v>1720898</v>
      </c>
      <c r="U26" s="34">
        <f>SUBTOTAL(9,U27:U32)</f>
        <v>769000</v>
      </c>
    </row>
    <row r="27" spans="1:21" s="11" customFormat="1" x14ac:dyDescent="0.3">
      <c r="A27" s="41">
        <v>1</v>
      </c>
      <c r="B27" s="42" t="s">
        <v>41</v>
      </c>
      <c r="C27" s="38"/>
      <c r="D27" s="38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3">
        <f t="shared" ref="S27:S32" si="0">T27+U27</f>
        <v>1001000</v>
      </c>
      <c r="T27" s="44">
        <f>1870000-692000-77000-100000</f>
        <v>1001000</v>
      </c>
      <c r="U27" s="45"/>
    </row>
    <row r="28" spans="1:21" s="11" customFormat="1" x14ac:dyDescent="0.3">
      <c r="A28" s="41">
        <v>2</v>
      </c>
      <c r="B28" s="42" t="s">
        <v>42</v>
      </c>
      <c r="C28" s="38"/>
      <c r="D28" s="38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3">
        <f t="shared" si="0"/>
        <v>454440</v>
      </c>
      <c r="T28" s="44">
        <v>454440</v>
      </c>
      <c r="U28" s="45"/>
    </row>
    <row r="29" spans="1:21" x14ac:dyDescent="0.3">
      <c r="A29" s="41">
        <v>3</v>
      </c>
      <c r="B29" s="42" t="s">
        <v>43</v>
      </c>
      <c r="C29" s="49"/>
      <c r="D29" s="4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3">
        <f t="shared" si="0"/>
        <v>165458</v>
      </c>
      <c r="T29" s="44">
        <v>165458</v>
      </c>
      <c r="U29" s="45"/>
    </row>
    <row r="30" spans="1:21" x14ac:dyDescent="0.3">
      <c r="A30" s="41">
        <v>4</v>
      </c>
      <c r="B30" s="42" t="s">
        <v>44</v>
      </c>
      <c r="C30" s="49"/>
      <c r="D30" s="4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3">
        <f t="shared" si="0"/>
        <v>692000</v>
      </c>
      <c r="T30" s="44"/>
      <c r="U30" s="45">
        <v>692000</v>
      </c>
    </row>
    <row r="31" spans="1:21" x14ac:dyDescent="0.3">
      <c r="A31" s="41">
        <v>5</v>
      </c>
      <c r="B31" s="42" t="s">
        <v>45</v>
      </c>
      <c r="C31" s="49"/>
      <c r="D31" s="4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3">
        <f t="shared" si="0"/>
        <v>77000</v>
      </c>
      <c r="T31" s="44"/>
      <c r="U31" s="45">
        <v>77000</v>
      </c>
    </row>
    <row r="32" spans="1:21" x14ac:dyDescent="0.3">
      <c r="A32" s="41">
        <v>6</v>
      </c>
      <c r="B32" s="42" t="s">
        <v>32</v>
      </c>
      <c r="C32" s="49"/>
      <c r="D32" s="4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3">
        <f t="shared" si="0"/>
        <v>100000</v>
      </c>
      <c r="T32" s="44">
        <v>100000</v>
      </c>
      <c r="U32" s="45"/>
    </row>
    <row r="33" spans="1:21" x14ac:dyDescent="0.3">
      <c r="A33" s="29" t="s">
        <v>2</v>
      </c>
      <c r="B33" s="35" t="s">
        <v>46</v>
      </c>
      <c r="C33" s="49"/>
      <c r="D33" s="4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3">
        <f>SUBTOTAL(9,S34:S38)</f>
        <v>2359000</v>
      </c>
      <c r="T33" s="33">
        <f>SUBTOTAL(9,T34:T38)</f>
        <v>2359000</v>
      </c>
      <c r="U33" s="34"/>
    </row>
    <row r="34" spans="1:21" x14ac:dyDescent="0.3">
      <c r="A34" s="29" t="s">
        <v>3</v>
      </c>
      <c r="B34" s="35" t="s">
        <v>47</v>
      </c>
      <c r="C34" s="49"/>
      <c r="D34" s="4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3">
        <f>SUBTOTAL(9,S35:S38)</f>
        <v>2359000</v>
      </c>
      <c r="T34" s="33">
        <f>SUBTOTAL(9,T35:T38)</f>
        <v>2359000</v>
      </c>
      <c r="U34" s="34"/>
    </row>
    <row r="35" spans="1:21" ht="21.9" customHeight="1" x14ac:dyDescent="0.3">
      <c r="A35" s="29"/>
      <c r="B35" s="50" t="s">
        <v>48</v>
      </c>
      <c r="C35" s="49"/>
      <c r="D35" s="49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3">
        <f>SUBTOTAL(9,S36:S38)</f>
        <v>2359000</v>
      </c>
      <c r="T35" s="33">
        <f>SUBTOTAL(9,T36:T38)</f>
        <v>2359000</v>
      </c>
      <c r="U35" s="34"/>
    </row>
    <row r="36" spans="1:21" x14ac:dyDescent="0.3">
      <c r="A36" s="41" t="s">
        <v>19</v>
      </c>
      <c r="B36" s="51" t="s">
        <v>49</v>
      </c>
      <c r="C36" s="49"/>
      <c r="D36" s="4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3">
        <f>T36+U36</f>
        <v>2109000</v>
      </c>
      <c r="T36" s="43">
        <v>2109000</v>
      </c>
      <c r="U36" s="34"/>
    </row>
    <row r="37" spans="1:21" ht="28.8" x14ac:dyDescent="0.3">
      <c r="A37" s="41" t="s">
        <v>20</v>
      </c>
      <c r="B37" s="51" t="s">
        <v>50</v>
      </c>
      <c r="C37" s="49"/>
      <c r="D37" s="4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3">
        <f>T37+U37</f>
        <v>5000</v>
      </c>
      <c r="T37" s="44">
        <v>5000</v>
      </c>
      <c r="U37" s="48"/>
    </row>
    <row r="38" spans="1:21" ht="16.149999999999999" thickBot="1" x14ac:dyDescent="0.35">
      <c r="A38" s="52" t="s">
        <v>31</v>
      </c>
      <c r="B38" s="53" t="s">
        <v>51</v>
      </c>
      <c r="C38" s="49"/>
      <c r="D38" s="4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54">
        <f>T38+U38</f>
        <v>245000</v>
      </c>
      <c r="T38" s="55">
        <v>245000</v>
      </c>
      <c r="U38" s="56"/>
    </row>
    <row r="39" spans="1:21" ht="16.149999999999999" thickTop="1" x14ac:dyDescent="0.3"/>
  </sheetData>
  <mergeCells count="25">
    <mergeCell ref="A2:B2"/>
    <mergeCell ref="A1:B1"/>
    <mergeCell ref="T5:U5"/>
    <mergeCell ref="G8:G9"/>
    <mergeCell ref="H8:J8"/>
    <mergeCell ref="K8:K9"/>
    <mergeCell ref="L8:N8"/>
    <mergeCell ref="S6:U6"/>
    <mergeCell ref="S7:S9"/>
    <mergeCell ref="T7:T9"/>
    <mergeCell ref="U7:U9"/>
    <mergeCell ref="A3:U3"/>
    <mergeCell ref="A4:U4"/>
    <mergeCell ref="A6:A9"/>
    <mergeCell ref="B6:B9"/>
    <mergeCell ref="C6:C9"/>
    <mergeCell ref="D6:D9"/>
    <mergeCell ref="E6:E9"/>
    <mergeCell ref="O8:O9"/>
    <mergeCell ref="P8:R8"/>
    <mergeCell ref="F6:J6"/>
    <mergeCell ref="K6:N7"/>
    <mergeCell ref="O6:R7"/>
    <mergeCell ref="F7:F9"/>
    <mergeCell ref="G7:J7"/>
  </mergeCells>
  <printOptions horizontalCentered="1"/>
  <pageMargins left="0.2" right="0.2" top="0.6" bottom="0.35" header="0.3" footer="0.3"/>
  <pageSetup paperSize="9" scale="87" orientation="portrait" r:id="rId1"/>
  <headerFooter differentFirst="1">
    <oddHeader>&amp;C&amp;P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468CF-3AD5-4BDB-9D0A-BE747DE83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26413D-EBA5-401D-96C0-93E650944D06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B9EFEB-B415-445C-9E17-CA1EB0502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2023-11-30T07:13:54Z</cp:lastPrinted>
  <dcterms:created xsi:type="dcterms:W3CDTF">2018-08-22T07:49:45Z</dcterms:created>
  <dcterms:modified xsi:type="dcterms:W3CDTF">2023-11-30T07:14:46Z</dcterms:modified>
</cp:coreProperties>
</file>