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NĂM 2024\CÔNG KHAI\DU TOAN HĐND THÔNG QUA\"/>
    </mc:Choice>
  </mc:AlternateContent>
  <bookViews>
    <workbookView xWindow="-115" yWindow="-115" windowWidth="19446" windowHeight="11635"/>
  </bookViews>
  <sheets>
    <sheet name="Sheet1" sheetId="1" r:id="rId1"/>
  </sheets>
  <definedNames>
    <definedName name="_xlnm.Print_Titles" localSheetId="0">Sheet1!$5:$7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L8" i="1"/>
  <c r="M8" i="1"/>
  <c r="N8" i="1"/>
  <c r="O8" i="1"/>
  <c r="C75" i="1"/>
  <c r="C76" i="1"/>
  <c r="C77" i="1"/>
  <c r="C78" i="1"/>
  <c r="C68" i="1"/>
  <c r="C9" i="1"/>
  <c r="C10" i="1"/>
  <c r="C11" i="1"/>
  <c r="C12" i="1"/>
  <c r="C28" i="1"/>
  <c r="C24" i="1"/>
  <c r="C25" i="1"/>
  <c r="C27" i="1"/>
  <c r="C29" i="1"/>
  <c r="C19" i="1"/>
  <c r="C51" i="1"/>
  <c r="C50" i="1"/>
  <c r="C49" i="1"/>
  <c r="K36" i="1"/>
  <c r="K26" i="1"/>
  <c r="K8" i="1" s="1"/>
  <c r="D14" i="1"/>
  <c r="D69" i="1"/>
  <c r="C13" i="1"/>
  <c r="C72" i="1"/>
  <c r="C48" i="1"/>
  <c r="C23" i="1"/>
  <c r="C38" i="1"/>
  <c r="C37" i="1"/>
  <c r="C26" i="1" l="1"/>
  <c r="C74" i="1"/>
  <c r="C36" i="1" l="1"/>
  <c r="C14" i="1"/>
  <c r="C15" i="1"/>
  <c r="C16" i="1"/>
  <c r="C17" i="1"/>
  <c r="C18" i="1"/>
  <c r="C20" i="1"/>
  <c r="C21" i="1"/>
  <c r="C22" i="1"/>
  <c r="C30" i="1"/>
  <c r="C31" i="1"/>
  <c r="C32" i="1"/>
  <c r="C33" i="1"/>
  <c r="C34" i="1"/>
  <c r="C35" i="1"/>
  <c r="C39" i="1"/>
  <c r="C40" i="1"/>
  <c r="C41" i="1"/>
  <c r="C42" i="1"/>
  <c r="C43" i="1"/>
  <c r="C44" i="1"/>
  <c r="C45" i="1"/>
  <c r="C46" i="1"/>
  <c r="C47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9" i="1"/>
  <c r="C70" i="1"/>
  <c r="C71" i="1"/>
  <c r="C73" i="1"/>
  <c r="C8" i="1" l="1"/>
</calcChain>
</file>

<file path=xl/sharedStrings.xml><?xml version="1.0" encoding="utf-8"?>
<sst xmlns="http://schemas.openxmlformats.org/spreadsheetml/2006/main" count="93" uniqueCount="92">
  <si>
    <t>Đơn vị: Triệu đồng</t>
  </si>
  <si>
    <t>STT</t>
  </si>
  <si>
    <t>TÊN ĐƠN VỊ</t>
  </si>
  <si>
    <t>TỔNG SỐ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</si>
  <si>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</si>
  <si>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</si>
  <si>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</si>
  <si>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</si>
  <si>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</si>
  <si>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</si>
  <si>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</si>
  <si>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</si>
  <si>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</si>
  <si>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TRONG ĐÓ</t>
  </si>
  <si>
    <t>CHI HOẠT ĐỘNG CỦA CƠ QUAN QUẢN LÝ NHÀ NƯỚC, ĐẢNG, ĐOÀN THỂ</t>
  </si>
  <si>
    <t>CHI BẢO ĐẢM XÃ HỘI</t>
  </si>
  <si>
    <t>CHI GIAO THÔNG</t>
  </si>
  <si>
    <t>CHI NÔNG NGHIỆP, LÂM NGHIỆP, THỦY LỢI, THỦY SẢN</t>
  </si>
  <si>
    <t>UBND TỈNH ĐỒNG NAI</t>
  </si>
  <si>
    <t>Sở Tài chính</t>
  </si>
  <si>
    <t>Sở Nội vụ</t>
  </si>
  <si>
    <t>Sở Ngoại vụ</t>
  </si>
  <si>
    <t>Sở Công thương</t>
  </si>
  <si>
    <t>Sở Tư pháp</t>
  </si>
  <si>
    <t>Công an tỉnh</t>
  </si>
  <si>
    <t>Bộ chỉ huy quân sự tỉnh</t>
  </si>
  <si>
    <t>Thanh tra tỉnh</t>
  </si>
  <si>
    <t>Ban Dân tộc</t>
  </si>
  <si>
    <t>Hội cựu thanh niên xung phong</t>
  </si>
  <si>
    <t>Hội người cao tuổi</t>
  </si>
  <si>
    <t>Hội nhà báo</t>
  </si>
  <si>
    <t>Liên minh Hợp tác xã</t>
  </si>
  <si>
    <t>Hội Luật gia</t>
  </si>
  <si>
    <t>Liên hiệp các tổ chức hữu nghị</t>
  </si>
  <si>
    <t>Sở Kế hoạch và Đầu tư</t>
  </si>
  <si>
    <t>Sở Thông tin và Truyền thông</t>
  </si>
  <si>
    <t>Sở Khoa học và Công nghệ</t>
  </si>
  <si>
    <t>Sở Lao động Thương binh và Xã hội</t>
  </si>
  <si>
    <t>Bảo hiểm xã hội</t>
  </si>
  <si>
    <t>Trường Chính trị Đồng Nai</t>
  </si>
  <si>
    <t>Trường Cao đẳng Y tế Đồng Nai</t>
  </si>
  <si>
    <t>Trường cao đẳng nghề Công nghệ cao Đồng Nai</t>
  </si>
  <si>
    <t>Ban Quản lý Khu dự trữ sinh quyển</t>
  </si>
  <si>
    <t>Công ty khai thác công trình thủy lợi</t>
  </si>
  <si>
    <t>DỰ TOÁN CHI THƯỜNG XUYÊN CỦA NGÂN SÁCH CẤP TỈNH CHO TỪNG CƠ QUAN, TỔ CHỨC THEO LĨNH VỰC 
NĂM 2024</t>
  </si>
  <si>
    <t>Sở Giáo dục và Đào tạo</t>
  </si>
  <si>
    <t xml:space="preserve">Đại học Đồng Nai </t>
  </si>
  <si>
    <t>Sở Y tế</t>
  </si>
  <si>
    <t>Trường Cao đẳng Kỹ thuật Đồng Nai</t>
  </si>
  <si>
    <t>Văn phòng UBND tỉnh</t>
  </si>
  <si>
    <t>Sở Văn hóa thể thao và du lịch</t>
  </si>
  <si>
    <t>Đài phát thanh và Truyền hình Đồng Nai</t>
  </si>
  <si>
    <t>Ban Quản lý Khu Công nghệ cao Công nghệ sinh học</t>
  </si>
  <si>
    <t>Liên hiệp các Hội Khoa học và kỹ thuật</t>
  </si>
  <si>
    <t>Nhà Xuất bản Đồng Nai</t>
  </si>
  <si>
    <t>Khu Bảo tồn Thiên nhiên Văn Hóa Đồng Nai</t>
  </si>
  <si>
    <t>Liên Đoàn lao động tỉnh</t>
  </si>
  <si>
    <t>Sở Tài nguyên và Môi trường</t>
  </si>
  <si>
    <t>Ban quản lý các khu công nghiệp</t>
  </si>
  <si>
    <t>Trung tâm Khuyến công và Tư vấn phát triển công nghiệp</t>
  </si>
  <si>
    <t>Trung tâm Xúc tiến thương mại</t>
  </si>
  <si>
    <t>Ban An toàn giao thông</t>
  </si>
  <si>
    <t xml:space="preserve">Ban quản lý dự án đầu tư xây dựng công trình giao thông </t>
  </si>
  <si>
    <t>Trợ giá xe buýt</t>
  </si>
  <si>
    <t>Kinh phí quy hoạch cấp tỉnh, huyện</t>
  </si>
  <si>
    <t>Trung tâm Xúc tiến Du lịch</t>
  </si>
  <si>
    <t>Ban quản lý dự án bồi thường, giải phóng mặt bằng và hỗ trợ tái định cư tỉnh</t>
  </si>
  <si>
    <t>Cục Quản lý thị trường</t>
  </si>
  <si>
    <t>Sở Xây dựng để thực hiện các nội dung quy định tại điểm b khoản 1 Điều 44 Nghị định số 99/2015/NĐ-CP ngày 20/10/2015</t>
  </si>
  <si>
    <t>Hội Chữ thập đỏ</t>
  </si>
  <si>
    <t>Hội Người mù</t>
  </si>
  <si>
    <t>Hội Nạn nhân chất độc da cam/đioxin</t>
  </si>
  <si>
    <t>Hội Chiến sĩ cách mạng bị địch bắt tù đày</t>
  </si>
  <si>
    <t>Ủy ban Mặt trận Tổ quốc</t>
  </si>
  <si>
    <t>Tỉnh đoàn</t>
  </si>
  <si>
    <t>Hội Liên hiệp Phụ nữ</t>
  </si>
  <si>
    <t>Hội Nông dân</t>
  </si>
  <si>
    <t>Hội Cựu chiến binh</t>
  </si>
  <si>
    <t>Nhà thiếu nhi</t>
  </si>
  <si>
    <t>Hội Sinh viên</t>
  </si>
  <si>
    <t>Hội Văn học Nghệ thuật</t>
  </si>
  <si>
    <t>Liên hiệp các Hội Khoa học và Kỹ thuật</t>
  </si>
  <si>
    <t>Hội Khuyến học</t>
  </si>
  <si>
    <t>Đoàn Luật sư</t>
  </si>
  <si>
    <t>Các khoản khác ngân sách</t>
  </si>
  <si>
    <t>Sở Nông nghiệp và PTNT</t>
  </si>
  <si>
    <t>Văn phòng Đoàn ĐBQH và HĐND tỉnh</t>
  </si>
  <si>
    <t>Sở Giao thông Vận tải</t>
  </si>
  <si>
    <t xml:space="preserve">Sở Xây dựng </t>
  </si>
  <si>
    <t>Biểu số 53/CK-NSNN</t>
  </si>
  <si>
    <t>(Đính kèm Quyết định số                  /QĐ-UBND ngày             /12/2023 của UBND tỉnh Đồng Nai)</t>
  </si>
  <si>
    <t>Đảng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</si>
</sst>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"/>
    <numFmt numFmtId="165" formatCode="#,###;\-#,###;&quot;&quot;;_(@_)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/>
    <xf numFmtId="0" fontId="9" fillId="0" borderId="0"/>
    <xf numFmtId="0" fontId="4" fillId="0" borderId="0"/>
    <xf numFmtId="0" fontId="7" fillId="0" borderId="0"/>
    <xf numFmtId="0" fontId="1" fillId="0" borderId="0"/>
    <xf numFmtId="43" fontId="10" fillId="0" borderId="0" applyFont="0" applyFill="0" applyBorder="0" applyAlignment="0" applyProtection="0"/>
    <xf numFmtId="0" fontId="13" fillId="0" borderId="0"/>
    <xf numFmtId="0" fontId="13" fillId="0" borderId="0"/>
    <xf numFmtId="0" fontId="3" fillId="0" borderId="0"/>
  </cellStyleXfs>
  <cellXfs count="55">
    <xf numFmtId="0" fontId="0" fillId="0" borderId="0" xfId="0"/>
    <xf numFmtId="166" fontId="3" fillId="0" borderId="0" xfId="11" applyNumberFormat="1" applyFont="1" applyFill="1" applyAlignment="1">
      <alignment vertical="center"/>
    </xf>
    <xf numFmtId="166" fontId="8" fillId="0" borderId="0" xfId="11" applyNumberFormat="1" applyFont="1" applyFill="1" applyBorder="1" applyAlignment="1">
      <alignment horizontal="right"/>
    </xf>
    <xf numFmtId="164" fontId="11" fillId="0" borderId="7" xfId="0" applyNumberFormat="1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166" fontId="8" fillId="0" borderId="0" xfId="11" applyNumberFormat="1" applyFont="1" applyFill="1" applyAlignment="1">
      <alignment horizontal="center" vertical="center" wrapText="1"/>
    </xf>
    <xf numFmtId="166" fontId="11" fillId="0" borderId="0" xfId="11" applyNumberFormat="1" applyFont="1" applyFill="1"/>
    <xf numFmtId="166" fontId="11" fillId="0" borderId="2" xfId="11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vertical="center" wrapText="1"/>
    </xf>
    <xf numFmtId="164" fontId="15" fillId="0" borderId="6" xfId="0" applyNumberFormat="1" applyFont="1" applyFill="1" applyBorder="1" applyAlignment="1" applyProtection="1">
      <alignment horizontal="center" vertical="center"/>
    </xf>
    <xf numFmtId="164" fontId="14" fillId="0" borderId="6" xfId="0" applyNumberFormat="1" applyFont="1" applyFill="1" applyBorder="1" applyAlignment="1">
      <alignment horizontal="left" vertical="center"/>
    </xf>
    <xf numFmtId="166" fontId="14" fillId="0" borderId="6" xfId="1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horizontal="left"/>
    </xf>
    <xf numFmtId="166" fontId="17" fillId="0" borderId="0" xfId="11" applyNumberFormat="1" applyFont="1" applyFill="1" applyAlignment="1">
      <alignment vertical="center"/>
    </xf>
    <xf numFmtId="166" fontId="17" fillId="0" borderId="0" xfId="11" applyNumberFormat="1" applyFont="1" applyFill="1" applyAlignment="1">
      <alignment horizontal="right" vertical="center"/>
    </xf>
    <xf numFmtId="166" fontId="18" fillId="0" borderId="0" xfId="11" applyNumberFormat="1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/>
    <xf numFmtId="164" fontId="11" fillId="0" borderId="8" xfId="0" applyNumberFormat="1" applyFont="1" applyFill="1" applyBorder="1" applyAlignment="1" applyProtection="1">
      <alignment horizontal="center" vertical="center"/>
    </xf>
    <xf numFmtId="164" fontId="11" fillId="0" borderId="8" xfId="0" applyNumberFormat="1" applyFont="1" applyFill="1" applyBorder="1" applyAlignment="1">
      <alignment horizontal="left" vertical="center"/>
    </xf>
    <xf numFmtId="166" fontId="11" fillId="0" borderId="8" xfId="11" applyNumberFormat="1" applyFont="1" applyFill="1" applyBorder="1" applyAlignment="1">
      <alignment horizontal="center" vertical="center"/>
    </xf>
    <xf numFmtId="166" fontId="11" fillId="2" borderId="8" xfId="11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left" vertical="center"/>
    </xf>
    <xf numFmtId="166" fontId="11" fillId="0" borderId="7" xfId="11" applyNumberFormat="1" applyFont="1" applyFill="1" applyBorder="1" applyAlignment="1">
      <alignment horizontal="center" vertical="center"/>
    </xf>
    <xf numFmtId="166" fontId="11" fillId="2" borderId="7" xfId="11" applyNumberFormat="1" applyFont="1" applyFill="1" applyBorder="1" applyAlignment="1">
      <alignment horizontal="center" vertical="center"/>
    </xf>
    <xf numFmtId="49" fontId="11" fillId="0" borderId="7" xfId="12" applyNumberFormat="1" applyFont="1" applyBorder="1" applyAlignment="1">
      <alignment vertical="center" wrapText="1"/>
    </xf>
    <xf numFmtId="49" fontId="11" fillId="0" borderId="7" xfId="13" applyNumberFormat="1" applyFont="1" applyBorder="1" applyAlignment="1">
      <alignment vertical="center" wrapText="1"/>
    </xf>
    <xf numFmtId="49" fontId="12" fillId="0" borderId="7" xfId="12" applyNumberFormat="1" applyFont="1" applyBorder="1" applyAlignment="1">
      <alignment vertical="center" wrapText="1"/>
    </xf>
    <xf numFmtId="49" fontId="11" fillId="0" borderId="7" xfId="12" applyNumberFormat="1" applyFont="1" applyBorder="1" applyAlignment="1">
      <alignment horizontal="left" vertical="center" wrapText="1"/>
    </xf>
    <xf numFmtId="49" fontId="11" fillId="0" borderId="7" xfId="14" applyNumberFormat="1" applyFont="1" applyBorder="1" applyAlignment="1">
      <alignment horizontal="left" vertical="center" wrapText="1"/>
    </xf>
    <xf numFmtId="49" fontId="11" fillId="0" borderId="9" xfId="12" applyNumberFormat="1" applyFont="1" applyFill="1" applyBorder="1" applyAlignment="1">
      <alignment vertical="center" wrapText="1"/>
    </xf>
    <xf numFmtId="164" fontId="11" fillId="0" borderId="9" xfId="0" applyNumberFormat="1" applyFont="1" applyFill="1" applyBorder="1" applyAlignment="1" applyProtection="1">
      <alignment horizontal="center" vertical="center"/>
    </xf>
    <xf numFmtId="166" fontId="16" fillId="0" borderId="0" xfId="0" applyNumberFormat="1" applyFont="1" applyFill="1" applyAlignment="1">
      <alignment vertical="center"/>
    </xf>
    <xf numFmtId="166" fontId="11" fillId="0" borderId="7" xfId="11" applyNumberFormat="1" applyFont="1" applyFill="1" applyBorder="1" applyAlignment="1">
      <alignment vertical="center"/>
    </xf>
    <xf numFmtId="166" fontId="11" fillId="0" borderId="9" xfId="11" applyNumberFormat="1" applyFont="1" applyFill="1" applyBorder="1" applyAlignment="1">
      <alignment vertical="center"/>
    </xf>
    <xf numFmtId="166" fontId="11" fillId="0" borderId="1" xfId="11" applyNumberFormat="1" applyFont="1" applyFill="1" applyBorder="1" applyAlignment="1">
      <alignment horizontal="center" vertical="center" wrapText="1"/>
    </xf>
    <xf numFmtId="166" fontId="11" fillId="0" borderId="3" xfId="11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164" fontId="11" fillId="0" borderId="4" xfId="0" applyNumberFormat="1" applyFont="1" applyFill="1" applyBorder="1" applyAlignment="1" applyProtection="1">
      <alignment horizontal="center" vertical="center" wrapText="1"/>
    </xf>
    <xf numFmtId="164" fontId="11" fillId="0" borderId="5" xfId="0" applyNumberFormat="1" applyFont="1" applyFill="1" applyBorder="1" applyAlignment="1" applyProtection="1">
      <alignment horizontal="center" vertical="center" wrapText="1"/>
    </xf>
    <xf numFmtId="164" fontId="11" fillId="0" borderId="2" xfId="0" applyNumberFormat="1" applyFont="1" applyFill="1" applyBorder="1" applyAlignment="1" applyProtection="1">
      <alignment horizontal="center" vertical="center" wrapText="1"/>
    </xf>
    <xf numFmtId="166" fontId="11" fillId="0" borderId="4" xfId="11" applyNumberFormat="1" applyFont="1" applyFill="1" applyBorder="1" applyAlignment="1" applyProtection="1">
      <alignment horizontal="center" vertical="center" wrapText="1"/>
    </xf>
    <xf numFmtId="166" fontId="11" fillId="0" borderId="5" xfId="11" applyNumberFormat="1" applyFont="1" applyFill="1" applyBorder="1" applyAlignment="1" applyProtection="1">
      <alignment horizontal="center" vertical="center" wrapText="1"/>
    </xf>
    <xf numFmtId="166" fontId="11" fillId="0" borderId="2" xfId="11" applyNumberFormat="1" applyFont="1" applyFill="1" applyBorder="1" applyAlignment="1" applyProtection="1">
      <alignment horizontal="center" vertical="center" wrapText="1"/>
    </xf>
    <xf numFmtId="166" fontId="11" fillId="0" borderId="6" xfId="11" applyNumberFormat="1" applyFont="1" applyFill="1" applyBorder="1" applyAlignment="1" applyProtection="1">
      <alignment horizontal="center" vertical="center" wrapText="1"/>
    </xf>
    <xf numFmtId="166" fontId="11" fillId="0" borderId="6" xfId="11" applyNumberFormat="1" applyFont="1" applyFill="1" applyBorder="1" applyAlignment="1">
      <alignment horizontal="center" vertical="center" wrapText="1"/>
    </xf>
    <xf numFmtId="166" fontId="11" fillId="0" borderId="1" xfId="11" applyNumberFormat="1" applyFont="1" applyFill="1" applyBorder="1" applyAlignment="1" applyProtection="1">
      <alignment horizontal="center" vertical="center" wrapText="1"/>
    </xf>
    <xf numFmtId="166" fontId="11" fillId="0" borderId="3" xfId="11" applyNumberFormat="1" applyFont="1" applyFill="1" applyBorder="1" applyAlignment="1" applyProtection="1">
      <alignment horizontal="center" vertical="center" wrapText="1"/>
    </xf>
  </cellXfs>
  <cellStyles count="15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2_TONGHOP DT 2014-2015-Phong TCHCSN(Chinh thuc)" xfId="12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_Giao DT 2012.3" xfId="14"/>
    <cellStyle name="Normal_Xay dung du toan 2014 (10-11)_Du toan 2014 (chinh thuc)_Du toan 2015-Phong TCHCSN (9-9-2014)(CT)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A3" sqref="A3:O3"/>
    </sheetView>
  </sheetViews>
  <sheetFormatPr defaultColWidth="11.69921875" defaultRowHeight="14.4" x14ac:dyDescent="0.3"/>
  <cols>
    <col min="1" max="1" width="4.8984375" style="6" customWidth="1"/>
    <col min="2" max="2" width="30.8984375" style="17" customWidth="1"/>
    <col min="3" max="3" width="11.19921875" style="10" customWidth="1"/>
    <col min="4" max="4" width="10" style="10" customWidth="1"/>
    <col min="5" max="5" width="9.09765625" style="10" customWidth="1"/>
    <col min="6" max="6" width="10.296875" style="10" customWidth="1"/>
    <col min="7" max="7" width="9" style="10" customWidth="1"/>
    <col min="8" max="8" width="8.59765625" style="10" customWidth="1"/>
    <col min="9" max="9" width="9.296875" style="10" customWidth="1"/>
    <col min="10" max="10" width="8.8984375" style="10" customWidth="1"/>
    <col min="11" max="11" width="8.69921875" style="10" customWidth="1"/>
    <col min="12" max="13" width="11.09765625" style="10" hidden="1" customWidth="1"/>
    <col min="14" max="14" width="9.3984375" style="10" customWidth="1"/>
    <col min="15" max="15" width="8.8984375" style="10" customWidth="1"/>
    <col min="16" max="16384" width="11.69921875" style="6"/>
  </cols>
  <sheetData>
    <row r="1" spans="1:17" s="21" customFormat="1" ht="20.3" customHeight="1" x14ac:dyDescent="0.3">
      <c r="A1" s="42" t="s">
        <v>18</v>
      </c>
      <c r="B1" s="42"/>
      <c r="C1" s="18"/>
      <c r="D1" s="19"/>
      <c r="E1" s="19"/>
      <c r="F1" s="19"/>
      <c r="G1" s="18"/>
      <c r="H1" s="18"/>
      <c r="I1" s="18"/>
      <c r="J1" s="18"/>
      <c r="K1" s="1"/>
      <c r="L1" s="18"/>
      <c r="M1" s="18"/>
      <c r="N1" s="18"/>
      <c r="O1" s="20" t="s">
        <v>89</v>
      </c>
    </row>
    <row r="2" spans="1:17" s="22" customFormat="1" ht="35.15" customHeight="1" x14ac:dyDescent="0.35">
      <c r="A2" s="43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7" s="22" customFormat="1" ht="15.7" customHeight="1" x14ac:dyDescent="0.35">
      <c r="A3" s="44" t="s">
        <v>90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7" ht="28.95" customHeight="1" x14ac:dyDescent="0.3">
      <c r="A4" s="7"/>
      <c r="B4" s="8"/>
      <c r="C4" s="9"/>
      <c r="D4" s="9"/>
      <c r="E4" s="9"/>
      <c r="F4" s="9"/>
      <c r="G4" s="9"/>
      <c r="H4" s="9"/>
      <c r="I4" s="9"/>
      <c r="O4" s="2" t="s">
        <v>0</v>
      </c>
    </row>
    <row r="5" spans="1:17" ht="21.6" customHeight="1" x14ac:dyDescent="0.3">
      <c r="A5" s="45" t="s">
        <v>1</v>
      </c>
      <c r="B5" s="45" t="s">
        <v>2</v>
      </c>
      <c r="C5" s="48" t="s">
        <v>3</v>
      </c>
      <c r="D5" s="51" t="s">
        <v>4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7" ht="27.8" customHeight="1" x14ac:dyDescent="0.3">
      <c r="A6" s="46"/>
      <c r="B6" s="46"/>
      <c r="C6" s="49"/>
      <c r="D6" s="53" t="s">
        <v>5</v>
      </c>
      <c r="E6" s="53" t="s">
        <v>6</v>
      </c>
      <c r="F6" s="53" t="s">
        <v>7</v>
      </c>
      <c r="G6" s="40" t="s">
        <v>8</v>
      </c>
      <c r="H6" s="40" t="s">
        <v>9</v>
      </c>
      <c r="I6" s="40" t="s">
        <v>10</v>
      </c>
      <c r="J6" s="40" t="s">
        <v>11</v>
      </c>
      <c r="K6" s="40" t="s">
        <v>12</v>
      </c>
      <c r="L6" s="52" t="s">
        <v>13</v>
      </c>
      <c r="M6" s="52"/>
      <c r="N6" s="40" t="s">
        <v>14</v>
      </c>
      <c r="O6" s="40" t="s">
        <v>15</v>
      </c>
    </row>
    <row r="7" spans="1:17" s="12" customFormat="1" ht="127.15" customHeight="1" x14ac:dyDescent="0.3">
      <c r="A7" s="47"/>
      <c r="B7" s="47"/>
      <c r="C7" s="50"/>
      <c r="D7" s="54"/>
      <c r="E7" s="54"/>
      <c r="F7" s="54"/>
      <c r="G7" s="41"/>
      <c r="H7" s="41"/>
      <c r="I7" s="41"/>
      <c r="J7" s="41"/>
      <c r="K7" s="41"/>
      <c r="L7" s="11" t="s">
        <v>16</v>
      </c>
      <c r="M7" s="11" t="s">
        <v>17</v>
      </c>
      <c r="N7" s="41"/>
      <c r="O7" s="41"/>
    </row>
    <row r="8" spans="1:17" s="16" customFormat="1" ht="28.95" customHeight="1" x14ac:dyDescent="0.3">
      <c r="A8" s="13"/>
      <c r="B8" s="14" t="s">
        <v>3</v>
      </c>
      <c r="C8" s="15">
        <f>SUM(C9:C78)</f>
        <v>4783541</v>
      </c>
      <c r="D8" s="15">
        <f t="shared" ref="D8:O8" si="0">SUM(D9:D78)</f>
        <v>1029608</v>
      </c>
      <c r="E8" s="15">
        <f t="shared" si="0"/>
        <v>121197</v>
      </c>
      <c r="F8" s="15">
        <f t="shared" si="0"/>
        <v>1402231</v>
      </c>
      <c r="G8" s="15">
        <f t="shared" si="0"/>
        <v>86855</v>
      </c>
      <c r="H8" s="15">
        <f t="shared" si="0"/>
        <v>54375</v>
      </c>
      <c r="I8" s="15">
        <f t="shared" si="0"/>
        <v>154948</v>
      </c>
      <c r="J8" s="15">
        <f t="shared" si="0"/>
        <v>75228</v>
      </c>
      <c r="K8" s="15">
        <f t="shared" si="0"/>
        <v>519954</v>
      </c>
      <c r="L8" s="15">
        <f t="shared" si="0"/>
        <v>0</v>
      </c>
      <c r="M8" s="15">
        <f t="shared" si="0"/>
        <v>0</v>
      </c>
      <c r="N8" s="15">
        <f t="shared" si="0"/>
        <v>802863</v>
      </c>
      <c r="O8" s="15">
        <f t="shared" si="0"/>
        <v>236183</v>
      </c>
      <c r="P8" s="37"/>
      <c r="Q8" s="37"/>
    </row>
    <row r="9" spans="1:17" s="5" customFormat="1" ht="28.95" customHeight="1" x14ac:dyDescent="0.3">
      <c r="A9" s="23">
        <v>1</v>
      </c>
      <c r="B9" s="24" t="s">
        <v>91</v>
      </c>
      <c r="C9" s="25">
        <f>SUM(D9:O9)+3045</f>
        <v>153045</v>
      </c>
      <c r="D9" s="25"/>
      <c r="E9" s="25"/>
      <c r="F9" s="25"/>
      <c r="G9" s="25"/>
      <c r="H9" s="25"/>
      <c r="I9" s="25"/>
      <c r="J9" s="25"/>
      <c r="K9" s="25"/>
      <c r="L9" s="26"/>
      <c r="M9" s="26"/>
      <c r="N9" s="25">
        <v>150000</v>
      </c>
      <c r="O9" s="25"/>
    </row>
    <row r="10" spans="1:17" s="5" customFormat="1" ht="28.95" customHeight="1" x14ac:dyDescent="0.3">
      <c r="A10" s="3">
        <v>2</v>
      </c>
      <c r="B10" s="27" t="s">
        <v>86</v>
      </c>
      <c r="C10" s="28">
        <f t="shared" ref="C10:C11" si="1">SUM(D10:O10)</f>
        <v>21424</v>
      </c>
      <c r="D10" s="28"/>
      <c r="E10" s="28"/>
      <c r="F10" s="28"/>
      <c r="G10" s="28"/>
      <c r="H10" s="28"/>
      <c r="I10" s="28"/>
      <c r="J10" s="28"/>
      <c r="K10" s="28"/>
      <c r="L10" s="29"/>
      <c r="M10" s="29"/>
      <c r="N10" s="28">
        <v>21424</v>
      </c>
      <c r="O10" s="28"/>
    </row>
    <row r="11" spans="1:17" s="5" customFormat="1" ht="28.95" customHeight="1" x14ac:dyDescent="0.3">
      <c r="A11" s="3">
        <v>3</v>
      </c>
      <c r="B11" s="27" t="s">
        <v>49</v>
      </c>
      <c r="C11" s="28">
        <f t="shared" si="1"/>
        <v>66276</v>
      </c>
      <c r="D11" s="28"/>
      <c r="E11" s="28"/>
      <c r="F11" s="28"/>
      <c r="G11" s="28">
        <v>8289</v>
      </c>
      <c r="H11" s="28"/>
      <c r="I11" s="28"/>
      <c r="J11" s="28"/>
      <c r="K11" s="28"/>
      <c r="L11" s="29"/>
      <c r="M11" s="29"/>
      <c r="N11" s="28">
        <v>57987</v>
      </c>
      <c r="O11" s="28"/>
    </row>
    <row r="12" spans="1:17" ht="24.05" customHeight="1" x14ac:dyDescent="0.3">
      <c r="A12" s="3">
        <v>4</v>
      </c>
      <c r="B12" s="4" t="s">
        <v>25</v>
      </c>
      <c r="C12" s="38">
        <f>SUM(D12:O12)+186807</f>
        <v>193958</v>
      </c>
      <c r="D12" s="38">
        <v>7151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7" ht="27.5" customHeight="1" x14ac:dyDescent="0.3">
      <c r="A13" s="3">
        <v>5</v>
      </c>
      <c r="B13" s="4" t="s">
        <v>24</v>
      </c>
      <c r="C13" s="38">
        <f>SUM(D13:O13)+67338</f>
        <v>73679</v>
      </c>
      <c r="D13" s="38">
        <v>200</v>
      </c>
      <c r="E13" s="38">
        <v>4741</v>
      </c>
      <c r="F13" s="38"/>
      <c r="G13" s="38"/>
      <c r="H13" s="38"/>
      <c r="I13" s="38"/>
      <c r="J13" s="38">
        <v>1400</v>
      </c>
      <c r="K13" s="38"/>
      <c r="L13" s="38"/>
      <c r="M13" s="38"/>
      <c r="N13" s="38"/>
      <c r="O13" s="38"/>
    </row>
    <row r="14" spans="1:17" ht="24.05" customHeight="1" x14ac:dyDescent="0.3">
      <c r="A14" s="3">
        <v>6</v>
      </c>
      <c r="B14" s="4" t="s">
        <v>45</v>
      </c>
      <c r="C14" s="38">
        <f t="shared" ref="C14:C73" si="2">SUM(D14:O14)</f>
        <v>795639</v>
      </c>
      <c r="D14" s="38">
        <f>755682+20000</f>
        <v>775682</v>
      </c>
      <c r="E14" s="38"/>
      <c r="F14" s="38"/>
      <c r="G14" s="38"/>
      <c r="H14" s="38"/>
      <c r="I14" s="38"/>
      <c r="J14" s="38"/>
      <c r="K14" s="38"/>
      <c r="L14" s="38"/>
      <c r="M14" s="38"/>
      <c r="N14" s="38">
        <v>19957</v>
      </c>
      <c r="O14" s="38"/>
    </row>
    <row r="15" spans="1:17" ht="24.05" customHeight="1" x14ac:dyDescent="0.3">
      <c r="A15" s="3">
        <v>7</v>
      </c>
      <c r="B15" s="4" t="s">
        <v>47</v>
      </c>
      <c r="C15" s="38">
        <f t="shared" si="2"/>
        <v>972278</v>
      </c>
      <c r="D15" s="38">
        <v>2200</v>
      </c>
      <c r="E15" s="38"/>
      <c r="F15" s="38">
        <v>950558</v>
      </c>
      <c r="G15" s="38"/>
      <c r="H15" s="38"/>
      <c r="I15" s="38"/>
      <c r="J15" s="38"/>
      <c r="K15" s="38"/>
      <c r="L15" s="38"/>
      <c r="M15" s="38"/>
      <c r="N15" s="38">
        <v>19520</v>
      </c>
      <c r="O15" s="38"/>
    </row>
    <row r="16" spans="1:17" ht="24.05" customHeight="1" x14ac:dyDescent="0.3">
      <c r="A16" s="3">
        <v>8</v>
      </c>
      <c r="B16" s="30" t="s">
        <v>50</v>
      </c>
      <c r="C16" s="38">
        <f t="shared" si="2"/>
        <v>302361</v>
      </c>
      <c r="D16" s="38">
        <v>60182</v>
      </c>
      <c r="E16" s="38"/>
      <c r="F16" s="38">
        <v>2770</v>
      </c>
      <c r="G16" s="38">
        <v>70212</v>
      </c>
      <c r="H16" s="38"/>
      <c r="I16" s="38">
        <v>154948</v>
      </c>
      <c r="J16" s="38">
        <v>100</v>
      </c>
      <c r="K16" s="38">
        <v>1950</v>
      </c>
      <c r="L16" s="38"/>
      <c r="M16" s="38"/>
      <c r="N16" s="38">
        <v>12199</v>
      </c>
      <c r="O16" s="38"/>
    </row>
    <row r="17" spans="1:15" ht="24.05" customHeight="1" x14ac:dyDescent="0.3">
      <c r="A17" s="3">
        <v>9</v>
      </c>
      <c r="B17" s="30" t="s">
        <v>21</v>
      </c>
      <c r="C17" s="38">
        <f t="shared" si="2"/>
        <v>20216</v>
      </c>
      <c r="D17" s="38">
        <v>2170</v>
      </c>
      <c r="E17" s="38"/>
      <c r="F17" s="38"/>
      <c r="G17" s="38"/>
      <c r="H17" s="38"/>
      <c r="I17" s="38"/>
      <c r="J17" s="38"/>
      <c r="K17" s="38"/>
      <c r="L17" s="38"/>
      <c r="M17" s="38"/>
      <c r="N17" s="38">
        <v>18046</v>
      </c>
      <c r="O17" s="38"/>
    </row>
    <row r="18" spans="1:15" ht="24.05" customHeight="1" x14ac:dyDescent="0.3">
      <c r="A18" s="3">
        <v>10</v>
      </c>
      <c r="B18" s="30" t="s">
        <v>37</v>
      </c>
      <c r="C18" s="38">
        <f t="shared" si="2"/>
        <v>275802</v>
      </c>
      <c r="D18" s="38">
        <v>29450</v>
      </c>
      <c r="E18" s="38"/>
      <c r="F18" s="38"/>
      <c r="G18" s="38"/>
      <c r="H18" s="38"/>
      <c r="I18" s="38"/>
      <c r="J18" s="38"/>
      <c r="K18" s="38"/>
      <c r="L18" s="38"/>
      <c r="M18" s="38"/>
      <c r="N18" s="38">
        <v>16198</v>
      </c>
      <c r="O18" s="38">
        <v>230154</v>
      </c>
    </row>
    <row r="19" spans="1:15" ht="24.05" customHeight="1" x14ac:dyDescent="0.3">
      <c r="A19" s="3">
        <v>11</v>
      </c>
      <c r="B19" s="30" t="s">
        <v>36</v>
      </c>
      <c r="C19" s="38">
        <f>SUM(D19:O19)</f>
        <v>70539</v>
      </c>
      <c r="D19" s="38">
        <v>520</v>
      </c>
      <c r="E19" s="38">
        <v>59280</v>
      </c>
      <c r="F19" s="38"/>
      <c r="G19" s="38"/>
      <c r="H19" s="38"/>
      <c r="I19" s="38"/>
      <c r="J19" s="38"/>
      <c r="K19" s="38"/>
      <c r="L19" s="38"/>
      <c r="M19" s="38"/>
      <c r="N19" s="38">
        <v>10739</v>
      </c>
      <c r="O19" s="38"/>
    </row>
    <row r="20" spans="1:15" ht="24.05" customHeight="1" x14ac:dyDescent="0.3">
      <c r="A20" s="3">
        <v>12</v>
      </c>
      <c r="B20" s="30" t="s">
        <v>34</v>
      </c>
      <c r="C20" s="38">
        <f t="shared" si="2"/>
        <v>16191</v>
      </c>
      <c r="D20" s="38">
        <v>140</v>
      </c>
      <c r="E20" s="38"/>
      <c r="F20" s="38"/>
      <c r="G20" s="38"/>
      <c r="H20" s="38"/>
      <c r="I20" s="38"/>
      <c r="J20" s="38"/>
      <c r="K20" s="38">
        <v>2000</v>
      </c>
      <c r="L20" s="38"/>
      <c r="M20" s="38"/>
      <c r="N20" s="38">
        <v>14051</v>
      </c>
      <c r="O20" s="38"/>
    </row>
    <row r="21" spans="1:15" ht="24.05" customHeight="1" x14ac:dyDescent="0.3">
      <c r="A21" s="3">
        <v>13</v>
      </c>
      <c r="B21" s="30" t="s">
        <v>20</v>
      </c>
      <c r="C21" s="38">
        <f t="shared" si="2"/>
        <v>78847</v>
      </c>
      <c r="D21" s="38">
        <v>3885</v>
      </c>
      <c r="E21" s="38"/>
      <c r="F21" s="38"/>
      <c r="G21" s="38"/>
      <c r="H21" s="38"/>
      <c r="I21" s="38"/>
      <c r="J21" s="38"/>
      <c r="K21" s="38"/>
      <c r="L21" s="38"/>
      <c r="M21" s="38"/>
      <c r="N21" s="38">
        <v>74962</v>
      </c>
      <c r="O21" s="38"/>
    </row>
    <row r="22" spans="1:15" ht="24.05" customHeight="1" x14ac:dyDescent="0.3">
      <c r="A22" s="3">
        <v>14</v>
      </c>
      <c r="B22" s="31" t="s">
        <v>35</v>
      </c>
      <c r="C22" s="38">
        <f t="shared" si="2"/>
        <v>77973</v>
      </c>
      <c r="D22" s="38"/>
      <c r="E22" s="38">
        <v>38063</v>
      </c>
      <c r="F22" s="38"/>
      <c r="G22" s="38"/>
      <c r="H22" s="38"/>
      <c r="I22" s="38"/>
      <c r="J22" s="38"/>
      <c r="K22" s="38">
        <v>32347</v>
      </c>
      <c r="L22" s="38"/>
      <c r="M22" s="38"/>
      <c r="N22" s="38">
        <v>7563</v>
      </c>
      <c r="O22" s="38"/>
    </row>
    <row r="23" spans="1:15" ht="24.05" customHeight="1" x14ac:dyDescent="0.3">
      <c r="A23" s="3">
        <v>15</v>
      </c>
      <c r="B23" s="4" t="s">
        <v>19</v>
      </c>
      <c r="C23" s="38">
        <f>SUM(D23:O23)</f>
        <v>26049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>
        <v>26049</v>
      </c>
      <c r="O23" s="38"/>
    </row>
    <row r="24" spans="1:15" ht="24.05" customHeight="1" x14ac:dyDescent="0.3">
      <c r="A24" s="3">
        <v>16</v>
      </c>
      <c r="B24" s="30" t="s">
        <v>22</v>
      </c>
      <c r="C24" s="38">
        <f t="shared" ref="C24:C29" si="3">SUM(D24:O24)</f>
        <v>29165</v>
      </c>
      <c r="D24" s="38"/>
      <c r="E24" s="38"/>
      <c r="F24" s="38"/>
      <c r="G24" s="38"/>
      <c r="H24" s="38"/>
      <c r="I24" s="38"/>
      <c r="J24" s="38">
        <v>6600</v>
      </c>
      <c r="K24" s="38">
        <v>1436</v>
      </c>
      <c r="L24" s="38"/>
      <c r="M24" s="38"/>
      <c r="N24" s="38">
        <v>21129</v>
      </c>
      <c r="O24" s="38"/>
    </row>
    <row r="25" spans="1:15" ht="24.05" customHeight="1" x14ac:dyDescent="0.3">
      <c r="A25" s="3">
        <v>17</v>
      </c>
      <c r="B25" s="32" t="s">
        <v>57</v>
      </c>
      <c r="C25" s="38">
        <f t="shared" si="3"/>
        <v>93499</v>
      </c>
      <c r="D25" s="38"/>
      <c r="E25" s="38"/>
      <c r="F25" s="38"/>
      <c r="G25" s="38"/>
      <c r="H25" s="38"/>
      <c r="I25" s="38"/>
      <c r="J25" s="38">
        <v>54684</v>
      </c>
      <c r="K25" s="38">
        <v>16793</v>
      </c>
      <c r="L25" s="38"/>
      <c r="M25" s="38"/>
      <c r="N25" s="38">
        <v>22022</v>
      </c>
      <c r="O25" s="38"/>
    </row>
    <row r="26" spans="1:15" ht="24.05" customHeight="1" x14ac:dyDescent="0.3">
      <c r="A26" s="3">
        <v>18</v>
      </c>
      <c r="B26" s="32" t="s">
        <v>85</v>
      </c>
      <c r="C26" s="38">
        <f t="shared" si="3"/>
        <v>148944</v>
      </c>
      <c r="D26" s="38"/>
      <c r="E26" s="38"/>
      <c r="F26" s="38"/>
      <c r="G26" s="38"/>
      <c r="H26" s="38"/>
      <c r="I26" s="38"/>
      <c r="J26" s="38"/>
      <c r="K26" s="38">
        <f>41388+44913+10747</f>
        <v>97048</v>
      </c>
      <c r="L26" s="38"/>
      <c r="M26" s="38"/>
      <c r="N26" s="38">
        <v>51896</v>
      </c>
      <c r="O26" s="38"/>
    </row>
    <row r="27" spans="1:15" ht="24.05" customHeight="1" x14ac:dyDescent="0.3">
      <c r="A27" s="3">
        <v>19</v>
      </c>
      <c r="B27" s="32" t="s">
        <v>87</v>
      </c>
      <c r="C27" s="38">
        <f t="shared" si="3"/>
        <v>121291</v>
      </c>
      <c r="D27" s="38"/>
      <c r="E27" s="38"/>
      <c r="F27" s="38"/>
      <c r="G27" s="38"/>
      <c r="H27" s="38"/>
      <c r="I27" s="38"/>
      <c r="J27" s="38"/>
      <c r="K27" s="38">
        <v>101065</v>
      </c>
      <c r="L27" s="38"/>
      <c r="M27" s="38"/>
      <c r="N27" s="38">
        <v>20226</v>
      </c>
      <c r="O27" s="38"/>
    </row>
    <row r="28" spans="1:15" ht="24.05" customHeight="1" x14ac:dyDescent="0.3">
      <c r="A28" s="3">
        <v>20</v>
      </c>
      <c r="B28" s="32" t="s">
        <v>23</v>
      </c>
      <c r="C28" s="38">
        <f>SUM(D28:O28)+6626</f>
        <v>19318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>
        <v>12692</v>
      </c>
      <c r="O28" s="38"/>
    </row>
    <row r="29" spans="1:15" ht="24.05" customHeight="1" x14ac:dyDescent="0.3">
      <c r="A29" s="3">
        <v>21</v>
      </c>
      <c r="B29" s="32" t="s">
        <v>88</v>
      </c>
      <c r="C29" s="38">
        <f t="shared" si="3"/>
        <v>29871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>
        <v>29871</v>
      </c>
      <c r="O29" s="38"/>
    </row>
    <row r="30" spans="1:15" ht="24.05" customHeight="1" x14ac:dyDescent="0.3">
      <c r="A30" s="3">
        <v>22</v>
      </c>
      <c r="B30" s="30" t="s">
        <v>26</v>
      </c>
      <c r="C30" s="38">
        <f t="shared" si="2"/>
        <v>10331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>
        <v>10331</v>
      </c>
      <c r="O30" s="38"/>
    </row>
    <row r="31" spans="1:15" ht="24.05" customHeight="1" x14ac:dyDescent="0.3">
      <c r="A31" s="3">
        <v>23</v>
      </c>
      <c r="B31" s="30" t="s">
        <v>78</v>
      </c>
      <c r="C31" s="38">
        <f t="shared" si="2"/>
        <v>2827</v>
      </c>
      <c r="D31" s="38"/>
      <c r="E31" s="38"/>
      <c r="F31" s="38"/>
      <c r="G31" s="38">
        <v>2827</v>
      </c>
      <c r="H31" s="38"/>
      <c r="I31" s="38"/>
      <c r="J31" s="38"/>
      <c r="K31" s="38"/>
      <c r="L31" s="38"/>
      <c r="M31" s="38"/>
      <c r="N31" s="38"/>
      <c r="O31" s="38"/>
    </row>
    <row r="32" spans="1:15" ht="24.05" customHeight="1" x14ac:dyDescent="0.3">
      <c r="A32" s="3">
        <v>24</v>
      </c>
      <c r="B32" s="30" t="s">
        <v>56</v>
      </c>
      <c r="C32" s="38">
        <f t="shared" si="2"/>
        <v>700</v>
      </c>
      <c r="D32" s="38"/>
      <c r="E32" s="38"/>
      <c r="F32" s="38"/>
      <c r="G32" s="38">
        <v>700</v>
      </c>
      <c r="H32" s="38"/>
      <c r="I32" s="38"/>
      <c r="J32" s="38"/>
      <c r="K32" s="38"/>
      <c r="L32" s="38"/>
      <c r="M32" s="38"/>
      <c r="N32" s="38"/>
      <c r="O32" s="38"/>
    </row>
    <row r="33" spans="1:15" ht="24.05" customHeight="1" x14ac:dyDescent="0.3">
      <c r="A33" s="3">
        <v>25</v>
      </c>
      <c r="B33" s="30" t="s">
        <v>38</v>
      </c>
      <c r="C33" s="38">
        <f t="shared" si="2"/>
        <v>454932</v>
      </c>
      <c r="D33" s="38"/>
      <c r="E33" s="38"/>
      <c r="F33" s="38">
        <v>448903</v>
      </c>
      <c r="G33" s="38"/>
      <c r="H33" s="38"/>
      <c r="I33" s="38"/>
      <c r="J33" s="38"/>
      <c r="K33" s="38"/>
      <c r="L33" s="38"/>
      <c r="M33" s="38"/>
      <c r="N33" s="38"/>
      <c r="O33" s="38">
        <v>6029</v>
      </c>
    </row>
    <row r="34" spans="1:15" ht="28.8" x14ac:dyDescent="0.3">
      <c r="A34" s="3">
        <v>26</v>
      </c>
      <c r="B34" s="30" t="s">
        <v>51</v>
      </c>
      <c r="C34" s="38">
        <f t="shared" si="2"/>
        <v>54375</v>
      </c>
      <c r="D34" s="38"/>
      <c r="E34" s="38"/>
      <c r="F34" s="38"/>
      <c r="G34" s="38"/>
      <c r="H34" s="38">
        <v>54375</v>
      </c>
      <c r="I34" s="38"/>
      <c r="J34" s="38"/>
      <c r="K34" s="38"/>
      <c r="L34" s="38"/>
      <c r="M34" s="38"/>
      <c r="N34" s="38"/>
      <c r="O34" s="38"/>
    </row>
    <row r="35" spans="1:15" ht="24.05" customHeight="1" x14ac:dyDescent="0.3">
      <c r="A35" s="3">
        <v>27</v>
      </c>
      <c r="B35" s="30" t="s">
        <v>54</v>
      </c>
      <c r="C35" s="38">
        <f t="shared" si="2"/>
        <v>2500</v>
      </c>
      <c r="D35" s="38"/>
      <c r="E35" s="38"/>
      <c r="F35" s="38"/>
      <c r="G35" s="38">
        <v>2500</v>
      </c>
      <c r="H35" s="38"/>
      <c r="I35" s="38"/>
      <c r="J35" s="38"/>
      <c r="K35" s="38"/>
      <c r="L35" s="38"/>
      <c r="M35" s="38"/>
      <c r="N35" s="38"/>
      <c r="O35" s="38"/>
    </row>
    <row r="36" spans="1:15" ht="28.8" x14ac:dyDescent="0.3">
      <c r="A36" s="3">
        <v>28</v>
      </c>
      <c r="B36" s="30" t="s">
        <v>55</v>
      </c>
      <c r="C36" s="38">
        <f t="shared" si="2"/>
        <v>54422</v>
      </c>
      <c r="D36" s="38"/>
      <c r="E36" s="38"/>
      <c r="F36" s="38"/>
      <c r="G36" s="38">
        <v>2327</v>
      </c>
      <c r="H36" s="38"/>
      <c r="I36" s="38"/>
      <c r="J36" s="38">
        <v>6832</v>
      </c>
      <c r="K36" s="38">
        <f>41372+3891</f>
        <v>45263</v>
      </c>
      <c r="L36" s="38"/>
      <c r="M36" s="38"/>
      <c r="N36" s="38"/>
      <c r="O36" s="38"/>
    </row>
    <row r="37" spans="1:15" ht="24.05" customHeight="1" x14ac:dyDescent="0.3">
      <c r="A37" s="3">
        <v>29</v>
      </c>
      <c r="B37" s="30" t="s">
        <v>67</v>
      </c>
      <c r="C37" s="38">
        <f>SUM(D37:O37)</f>
        <v>2105</v>
      </c>
      <c r="D37" s="38"/>
      <c r="E37" s="38"/>
      <c r="F37" s="38"/>
      <c r="G37" s="38"/>
      <c r="H37" s="38"/>
      <c r="I37" s="38"/>
      <c r="J37" s="38"/>
      <c r="K37" s="38">
        <v>2105</v>
      </c>
      <c r="L37" s="38"/>
      <c r="M37" s="38"/>
      <c r="N37" s="38"/>
      <c r="O37" s="38"/>
    </row>
    <row r="38" spans="1:15" ht="24.05" customHeight="1" x14ac:dyDescent="0.3">
      <c r="A38" s="3">
        <v>30</v>
      </c>
      <c r="B38" s="30" t="s">
        <v>69</v>
      </c>
      <c r="C38" s="38">
        <f>SUM(D38:O38)</f>
        <v>4847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>
        <v>4847</v>
      </c>
      <c r="O38" s="38"/>
    </row>
    <row r="39" spans="1:15" ht="24.05" customHeight="1" x14ac:dyDescent="0.3">
      <c r="A39" s="3">
        <v>31</v>
      </c>
      <c r="B39" s="30" t="s">
        <v>70</v>
      </c>
      <c r="C39" s="38">
        <f t="shared" si="2"/>
        <v>1610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>
        <v>1610</v>
      </c>
      <c r="O39" s="38"/>
    </row>
    <row r="40" spans="1:15" ht="24.05" customHeight="1" x14ac:dyDescent="0.3">
      <c r="A40" s="3">
        <v>32</v>
      </c>
      <c r="B40" s="30" t="s">
        <v>71</v>
      </c>
      <c r="C40" s="38">
        <f t="shared" si="2"/>
        <v>1315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>
        <v>1315</v>
      </c>
      <c r="O40" s="38"/>
    </row>
    <row r="41" spans="1:15" ht="24.05" customHeight="1" x14ac:dyDescent="0.3">
      <c r="A41" s="3">
        <v>33</v>
      </c>
      <c r="B41" s="30" t="s">
        <v>28</v>
      </c>
      <c r="C41" s="38">
        <f t="shared" si="2"/>
        <v>2450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>
        <v>2450</v>
      </c>
      <c r="O41" s="38"/>
    </row>
    <row r="42" spans="1:15" ht="28.8" x14ac:dyDescent="0.3">
      <c r="A42" s="3">
        <v>34</v>
      </c>
      <c r="B42" s="30" t="s">
        <v>72</v>
      </c>
      <c r="C42" s="38">
        <f t="shared" si="2"/>
        <v>2669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>
        <v>2669</v>
      </c>
      <c r="O42" s="38"/>
    </row>
    <row r="43" spans="1:15" ht="24.05" customHeight="1" x14ac:dyDescent="0.3">
      <c r="A43" s="3">
        <v>35</v>
      </c>
      <c r="B43" s="30" t="s">
        <v>29</v>
      </c>
      <c r="C43" s="38">
        <f t="shared" si="2"/>
        <v>1769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>
        <v>1769</v>
      </c>
      <c r="O43" s="38"/>
    </row>
    <row r="44" spans="1:15" ht="24.05" customHeight="1" x14ac:dyDescent="0.3">
      <c r="A44" s="3">
        <v>36</v>
      </c>
      <c r="B44" s="30" t="s">
        <v>73</v>
      </c>
      <c r="C44" s="38">
        <f t="shared" si="2"/>
        <v>11101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>
        <v>11101</v>
      </c>
      <c r="O44" s="38"/>
    </row>
    <row r="45" spans="1:15" ht="24.05" customHeight="1" x14ac:dyDescent="0.3">
      <c r="A45" s="3">
        <v>37</v>
      </c>
      <c r="B45" s="30" t="s">
        <v>74</v>
      </c>
      <c r="C45" s="38">
        <f t="shared" si="2"/>
        <v>25183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>
        <v>25183</v>
      </c>
      <c r="O45" s="38"/>
    </row>
    <row r="46" spans="1:15" ht="24.05" customHeight="1" x14ac:dyDescent="0.3">
      <c r="A46" s="3">
        <v>38</v>
      </c>
      <c r="B46" s="30" t="s">
        <v>75</v>
      </c>
      <c r="C46" s="38">
        <f t="shared" si="2"/>
        <v>12318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>
        <v>12318</v>
      </c>
      <c r="O46" s="38"/>
    </row>
    <row r="47" spans="1:15" ht="30.85" customHeight="1" x14ac:dyDescent="0.3">
      <c r="A47" s="3">
        <v>39</v>
      </c>
      <c r="B47" s="30" t="s">
        <v>76</v>
      </c>
      <c r="C47" s="38">
        <f t="shared" si="2"/>
        <v>11006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>
        <v>11006</v>
      </c>
      <c r="O47" s="38"/>
    </row>
    <row r="48" spans="1:15" ht="24.05" customHeight="1" x14ac:dyDescent="0.3">
      <c r="A48" s="3">
        <v>40</v>
      </c>
      <c r="B48" s="30" t="s">
        <v>77</v>
      </c>
      <c r="C48" s="38">
        <f>SUM(D48:O48)</f>
        <v>5397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>
        <v>5397</v>
      </c>
      <c r="O48" s="38"/>
    </row>
    <row r="49" spans="1:15" ht="24.05" customHeight="1" x14ac:dyDescent="0.3">
      <c r="A49" s="3">
        <v>41</v>
      </c>
      <c r="B49" s="30" t="s">
        <v>79</v>
      </c>
      <c r="C49" s="38">
        <f>SUM(D49:O49)</f>
        <v>2575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>
        <v>2575</v>
      </c>
      <c r="O49" s="38"/>
    </row>
    <row r="50" spans="1:15" ht="24.05" customHeight="1" x14ac:dyDescent="0.3">
      <c r="A50" s="3">
        <v>42</v>
      </c>
      <c r="B50" s="30" t="s">
        <v>30</v>
      </c>
      <c r="C50" s="38">
        <f>SUM(D50:O50)</f>
        <v>1603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>
        <v>1603</v>
      </c>
      <c r="O50" s="38"/>
    </row>
    <row r="51" spans="1:15" ht="24.05" customHeight="1" x14ac:dyDescent="0.3">
      <c r="A51" s="3">
        <v>43</v>
      </c>
      <c r="B51" s="30" t="s">
        <v>32</v>
      </c>
      <c r="C51" s="38">
        <f>SUM(D51:O51)</f>
        <v>1123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>
        <v>1123</v>
      </c>
      <c r="O51" s="38"/>
    </row>
    <row r="52" spans="1:15" ht="24.05" customHeight="1" x14ac:dyDescent="0.3">
      <c r="A52" s="3">
        <v>44</v>
      </c>
      <c r="B52" s="30" t="s">
        <v>80</v>
      </c>
      <c r="C52" s="38">
        <f t="shared" si="2"/>
        <v>8315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>
        <v>8315</v>
      </c>
      <c r="O52" s="38"/>
    </row>
    <row r="53" spans="1:15" ht="24.05" customHeight="1" x14ac:dyDescent="0.3">
      <c r="A53" s="3">
        <v>45</v>
      </c>
      <c r="B53" s="30" t="s">
        <v>31</v>
      </c>
      <c r="C53" s="38">
        <f t="shared" si="2"/>
        <v>10030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>
        <v>10030</v>
      </c>
      <c r="O53" s="38"/>
    </row>
    <row r="54" spans="1:15" ht="24.05" customHeight="1" x14ac:dyDescent="0.3">
      <c r="A54" s="3">
        <v>46</v>
      </c>
      <c r="B54" s="30" t="s">
        <v>81</v>
      </c>
      <c r="C54" s="38">
        <f t="shared" si="2"/>
        <v>4578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>
        <v>4578</v>
      </c>
      <c r="O54" s="38"/>
    </row>
    <row r="55" spans="1:15" ht="24.05" customHeight="1" x14ac:dyDescent="0.3">
      <c r="A55" s="3">
        <v>47</v>
      </c>
      <c r="B55" s="30" t="s">
        <v>82</v>
      </c>
      <c r="C55" s="38">
        <f t="shared" si="2"/>
        <v>2645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>
        <v>2645</v>
      </c>
      <c r="O55" s="38"/>
    </row>
    <row r="56" spans="1:15" ht="24.05" customHeight="1" x14ac:dyDescent="0.3">
      <c r="A56" s="3">
        <v>48</v>
      </c>
      <c r="B56" s="30" t="s">
        <v>33</v>
      </c>
      <c r="C56" s="38">
        <f t="shared" si="2"/>
        <v>12020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>
        <v>12020</v>
      </c>
      <c r="O56" s="38"/>
    </row>
    <row r="57" spans="1:15" ht="24.05" customHeight="1" x14ac:dyDescent="0.3">
      <c r="A57" s="3">
        <v>49</v>
      </c>
      <c r="B57" s="30" t="s">
        <v>83</v>
      </c>
      <c r="C57" s="38">
        <f t="shared" si="2"/>
        <v>554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>
        <v>554</v>
      </c>
      <c r="O57" s="38"/>
    </row>
    <row r="58" spans="1:15" ht="27.65" customHeight="1" x14ac:dyDescent="0.3">
      <c r="A58" s="3">
        <v>50</v>
      </c>
      <c r="B58" s="31" t="s">
        <v>65</v>
      </c>
      <c r="C58" s="38">
        <f t="shared" si="2"/>
        <v>9344</v>
      </c>
      <c r="D58" s="38"/>
      <c r="E58" s="38"/>
      <c r="F58" s="38"/>
      <c r="G58" s="38"/>
      <c r="H58" s="38"/>
      <c r="I58" s="38"/>
      <c r="J58" s="38"/>
      <c r="K58" s="38">
        <v>9344</v>
      </c>
      <c r="L58" s="38"/>
      <c r="M58" s="38"/>
      <c r="N58" s="38"/>
      <c r="O58" s="38"/>
    </row>
    <row r="59" spans="1:15" ht="28.8" x14ac:dyDescent="0.3">
      <c r="A59" s="3">
        <v>51</v>
      </c>
      <c r="B59" s="30" t="s">
        <v>59</v>
      </c>
      <c r="C59" s="38">
        <f t="shared" si="2"/>
        <v>8875</v>
      </c>
      <c r="D59" s="38"/>
      <c r="E59" s="38"/>
      <c r="F59" s="38"/>
      <c r="G59" s="38"/>
      <c r="H59" s="38"/>
      <c r="I59" s="38"/>
      <c r="J59" s="38"/>
      <c r="K59" s="38">
        <v>8875</v>
      </c>
      <c r="L59" s="38"/>
      <c r="M59" s="38"/>
      <c r="N59" s="38"/>
      <c r="O59" s="38"/>
    </row>
    <row r="60" spans="1:15" ht="24.05" customHeight="1" x14ac:dyDescent="0.3">
      <c r="A60" s="3">
        <v>52</v>
      </c>
      <c r="B60" s="30" t="s">
        <v>60</v>
      </c>
      <c r="C60" s="38">
        <f t="shared" si="2"/>
        <v>11665</v>
      </c>
      <c r="D60" s="38"/>
      <c r="E60" s="38"/>
      <c r="F60" s="38"/>
      <c r="G60" s="38"/>
      <c r="H60" s="38"/>
      <c r="I60" s="38"/>
      <c r="J60" s="38"/>
      <c r="K60" s="38">
        <v>11665</v>
      </c>
      <c r="L60" s="38"/>
      <c r="M60" s="38"/>
      <c r="N60" s="38"/>
      <c r="O60" s="38"/>
    </row>
    <row r="61" spans="1:15" ht="24.05" customHeight="1" x14ac:dyDescent="0.3">
      <c r="A61" s="3">
        <v>53</v>
      </c>
      <c r="B61" s="30" t="s">
        <v>61</v>
      </c>
      <c r="C61" s="38">
        <f t="shared" si="2"/>
        <v>31785</v>
      </c>
      <c r="D61" s="38"/>
      <c r="E61" s="38"/>
      <c r="F61" s="38"/>
      <c r="G61" s="38"/>
      <c r="H61" s="38"/>
      <c r="I61" s="38"/>
      <c r="J61" s="38"/>
      <c r="K61" s="38">
        <v>30263</v>
      </c>
      <c r="L61" s="38"/>
      <c r="M61" s="38"/>
      <c r="N61" s="38">
        <v>1522</v>
      </c>
      <c r="O61" s="38"/>
    </row>
    <row r="62" spans="1:15" ht="28.8" x14ac:dyDescent="0.3">
      <c r="A62" s="3">
        <v>54</v>
      </c>
      <c r="B62" s="30" t="s">
        <v>62</v>
      </c>
      <c r="C62" s="38">
        <f t="shared" si="2"/>
        <v>0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43.2" x14ac:dyDescent="0.3">
      <c r="A63" s="3">
        <v>55</v>
      </c>
      <c r="B63" s="30" t="s">
        <v>66</v>
      </c>
      <c r="C63" s="38">
        <f t="shared" si="2"/>
        <v>1800</v>
      </c>
      <c r="D63" s="38"/>
      <c r="E63" s="38"/>
      <c r="F63" s="38"/>
      <c r="G63" s="38"/>
      <c r="H63" s="38"/>
      <c r="I63" s="38"/>
      <c r="J63" s="38"/>
      <c r="K63" s="38">
        <v>1800</v>
      </c>
      <c r="L63" s="38"/>
      <c r="M63" s="38"/>
      <c r="N63" s="38"/>
      <c r="O63" s="38"/>
    </row>
    <row r="64" spans="1:15" ht="20.75" customHeight="1" x14ac:dyDescent="0.3">
      <c r="A64" s="3">
        <v>56</v>
      </c>
      <c r="B64" s="30" t="s">
        <v>27</v>
      </c>
      <c r="C64" s="38">
        <f t="shared" si="2"/>
        <v>27383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>
        <v>27383</v>
      </c>
      <c r="O64" s="38"/>
    </row>
    <row r="65" spans="1:15" ht="24.05" customHeight="1" x14ac:dyDescent="0.3">
      <c r="A65" s="3">
        <v>57</v>
      </c>
      <c r="B65" s="30" t="s">
        <v>42</v>
      </c>
      <c r="C65" s="38">
        <f t="shared" si="2"/>
        <v>2600</v>
      </c>
      <c r="D65" s="38"/>
      <c r="E65" s="38"/>
      <c r="F65" s="38"/>
      <c r="G65" s="38"/>
      <c r="H65" s="38"/>
      <c r="I65" s="38"/>
      <c r="J65" s="38">
        <v>2600</v>
      </c>
      <c r="K65" s="38"/>
      <c r="L65" s="38"/>
      <c r="M65" s="38"/>
      <c r="N65" s="38"/>
      <c r="O65" s="38"/>
    </row>
    <row r="66" spans="1:15" ht="28.8" x14ac:dyDescent="0.3">
      <c r="A66" s="3">
        <v>58</v>
      </c>
      <c r="B66" s="31" t="s">
        <v>52</v>
      </c>
      <c r="C66" s="38">
        <f t="shared" si="2"/>
        <v>16657</v>
      </c>
      <c r="D66" s="38"/>
      <c r="E66" s="38">
        <v>11859</v>
      </c>
      <c r="F66" s="38"/>
      <c r="G66" s="38"/>
      <c r="H66" s="38"/>
      <c r="I66" s="38"/>
      <c r="J66" s="38"/>
      <c r="K66" s="38"/>
      <c r="L66" s="38"/>
      <c r="M66" s="38"/>
      <c r="N66" s="38">
        <v>4798</v>
      </c>
      <c r="O66" s="38"/>
    </row>
    <row r="67" spans="1:15" ht="24.05" customHeight="1" x14ac:dyDescent="0.3">
      <c r="A67" s="3">
        <v>59</v>
      </c>
      <c r="B67" s="31" t="s">
        <v>53</v>
      </c>
      <c r="C67" s="38">
        <f t="shared" si="2"/>
        <v>7254</v>
      </c>
      <c r="D67" s="38"/>
      <c r="E67" s="38">
        <v>7254</v>
      </c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24.05" customHeight="1" x14ac:dyDescent="0.3">
      <c r="A68" s="3">
        <v>60</v>
      </c>
      <c r="B68" s="30" t="s">
        <v>58</v>
      </c>
      <c r="C68" s="38">
        <f>SUM(D68:O68)+1283</f>
        <v>33485</v>
      </c>
      <c r="D68" s="38"/>
      <c r="E68" s="38"/>
      <c r="F68" s="38"/>
      <c r="G68" s="38"/>
      <c r="H68" s="38"/>
      <c r="I68" s="38"/>
      <c r="J68" s="38">
        <v>3012</v>
      </c>
      <c r="K68" s="38"/>
      <c r="L68" s="38"/>
      <c r="M68" s="38"/>
      <c r="N68" s="38">
        <v>29190</v>
      </c>
      <c r="O68" s="38"/>
    </row>
    <row r="69" spans="1:15" ht="24.05" customHeight="1" x14ac:dyDescent="0.3">
      <c r="A69" s="3">
        <v>61</v>
      </c>
      <c r="B69" s="4" t="s">
        <v>46</v>
      </c>
      <c r="C69" s="38">
        <f t="shared" si="2"/>
        <v>43216</v>
      </c>
      <c r="D69" s="38">
        <f>3698+39518</f>
        <v>43216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24.05" customHeight="1" x14ac:dyDescent="0.3">
      <c r="A70" s="3">
        <v>62</v>
      </c>
      <c r="B70" s="33" t="s">
        <v>48</v>
      </c>
      <c r="C70" s="38">
        <f t="shared" si="2"/>
        <v>26159</v>
      </c>
      <c r="D70" s="38">
        <v>26159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29.4" customHeight="1" x14ac:dyDescent="0.3">
      <c r="A71" s="3">
        <v>63</v>
      </c>
      <c r="B71" s="33" t="s">
        <v>41</v>
      </c>
      <c r="C71" s="38">
        <f t="shared" si="2"/>
        <v>40310</v>
      </c>
      <c r="D71" s="38">
        <v>40310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24.05" customHeight="1" x14ac:dyDescent="0.3">
      <c r="A72" s="3">
        <v>64</v>
      </c>
      <c r="B72" s="33" t="s">
        <v>40</v>
      </c>
      <c r="C72" s="38">
        <f>SUM(D72:O72)</f>
        <v>15503</v>
      </c>
      <c r="D72" s="38">
        <v>15503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20.2" customHeight="1" x14ac:dyDescent="0.3">
      <c r="A73" s="3">
        <v>65</v>
      </c>
      <c r="B73" s="33" t="s">
        <v>39</v>
      </c>
      <c r="C73" s="38">
        <f t="shared" si="2"/>
        <v>22840</v>
      </c>
      <c r="D73" s="38">
        <v>22840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24.05" customHeight="1" x14ac:dyDescent="0.3">
      <c r="A74" s="3">
        <v>66</v>
      </c>
      <c r="B74" s="34" t="s">
        <v>43</v>
      </c>
      <c r="C74" s="38">
        <f>SUM(D74:O74)</f>
        <v>7000</v>
      </c>
      <c r="D74" s="38"/>
      <c r="E74" s="38"/>
      <c r="F74" s="38"/>
      <c r="G74" s="38"/>
      <c r="H74" s="38"/>
      <c r="I74" s="38"/>
      <c r="J74" s="38"/>
      <c r="K74" s="38">
        <v>7000</v>
      </c>
      <c r="L74" s="38"/>
      <c r="M74" s="38"/>
      <c r="N74" s="38"/>
      <c r="O74" s="38"/>
    </row>
    <row r="75" spans="1:15" x14ac:dyDescent="0.3">
      <c r="A75" s="3">
        <v>67</v>
      </c>
      <c r="B75" s="30" t="s">
        <v>84</v>
      </c>
      <c r="C75" s="38">
        <f>SUM(D75:O75)+35000</f>
        <v>35000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9.05" customHeight="1" x14ac:dyDescent="0.3">
      <c r="A76" s="3">
        <v>68</v>
      </c>
      <c r="B76" s="30" t="s">
        <v>63</v>
      </c>
      <c r="C76" s="38">
        <f t="shared" ref="C76:C78" si="4">SUM(D76:O76)</f>
        <v>40000</v>
      </c>
      <c r="D76" s="38"/>
      <c r="E76" s="38"/>
      <c r="F76" s="38"/>
      <c r="G76" s="38"/>
      <c r="H76" s="38"/>
      <c r="I76" s="38"/>
      <c r="J76" s="38"/>
      <c r="K76" s="38">
        <v>40000</v>
      </c>
      <c r="L76" s="38"/>
      <c r="M76" s="38"/>
      <c r="N76" s="38"/>
      <c r="O76" s="38"/>
    </row>
    <row r="77" spans="1:15" ht="19.600000000000001" customHeight="1" x14ac:dyDescent="0.3">
      <c r="A77" s="3">
        <v>69</v>
      </c>
      <c r="B77" s="31" t="s">
        <v>64</v>
      </c>
      <c r="C77" s="38">
        <f t="shared" si="4"/>
        <v>100000</v>
      </c>
      <c r="D77" s="38"/>
      <c r="E77" s="38"/>
      <c r="F77" s="38"/>
      <c r="G77" s="38"/>
      <c r="H77" s="38"/>
      <c r="I77" s="38"/>
      <c r="J77" s="38"/>
      <c r="K77" s="38">
        <v>100000</v>
      </c>
      <c r="L77" s="38"/>
      <c r="M77" s="38"/>
      <c r="N77" s="38"/>
      <c r="O77" s="38"/>
    </row>
    <row r="78" spans="1:15" ht="57.6" x14ac:dyDescent="0.3">
      <c r="A78" s="36">
        <v>70</v>
      </c>
      <c r="B78" s="35" t="s">
        <v>68</v>
      </c>
      <c r="C78" s="39">
        <f t="shared" si="4"/>
        <v>11000</v>
      </c>
      <c r="D78" s="39"/>
      <c r="E78" s="39"/>
      <c r="F78" s="39"/>
      <c r="G78" s="39"/>
      <c r="H78" s="39"/>
      <c r="I78" s="39"/>
      <c r="J78" s="39"/>
      <c r="K78" s="39">
        <v>11000</v>
      </c>
      <c r="L78" s="39"/>
      <c r="M78" s="39"/>
      <c r="N78" s="39"/>
      <c r="O78" s="39"/>
    </row>
  </sheetData>
  <mergeCells count="18">
    <mergeCell ref="H6:H7"/>
    <mergeCell ref="I6:I7"/>
    <mergeCell ref="O6:O7"/>
    <mergeCell ref="A1:B1"/>
    <mergeCell ref="A2:O2"/>
    <mergeCell ref="A3:O3"/>
    <mergeCell ref="A5:A7"/>
    <mergeCell ref="B5:B7"/>
    <mergeCell ref="C5:C7"/>
    <mergeCell ref="D5:O5"/>
    <mergeCell ref="J6:J7"/>
    <mergeCell ref="K6:K7"/>
    <mergeCell ref="L6:M6"/>
    <mergeCell ref="N6:N7"/>
    <mergeCell ref="D6:D7"/>
    <mergeCell ref="E6:E7"/>
    <mergeCell ref="F6:F7"/>
    <mergeCell ref="G6:G7"/>
  </mergeCells>
  <printOptions horizontalCentered="1"/>
  <pageMargins left="0.2" right="0.2" top="0.5" bottom="0.4" header="0.3" footer="0.3"/>
  <pageSetup paperSize="9" orientation="landscape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33BE4F-92DF-4582-932A-1B21E92B7F6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2A88690-A95E-4D84-B934-62A0E2709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AAA95DA-697D-454B-AAD0-050CB23EDF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2023-11-30T04:10:30Z</cp:lastPrinted>
  <dcterms:created xsi:type="dcterms:W3CDTF">2018-08-22T07:49:45Z</dcterms:created>
  <dcterms:modified xsi:type="dcterms:W3CDTF">2023-12-24T09:58:43Z</dcterms:modified>
</cp:coreProperties>
</file>