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NHUNG\Google Drive\NĂM 2022\CÔNG KHAI\DỰ TOÁN 2022\TRÌNH HĐND\"/>
    </mc:Choice>
  </mc:AlternateContent>
  <bookViews>
    <workbookView xWindow="-120" yWindow="-120" windowWidth="19440" windowHeight="11640"/>
  </bookViews>
  <sheets>
    <sheet name="Sheet1" sheetId="1" r:id="rId1"/>
  </sheets>
  <externalReferences>
    <externalReference r:id="rId2"/>
  </externalReferences>
  <definedNames>
    <definedName name="_xlnm.Print_Titles" localSheetId="0">Sheet1!$5:$7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1" l="1"/>
  <c r="C26" i="1" s="1"/>
  <c r="D26" i="1"/>
  <c r="E26" i="1"/>
  <c r="E18" i="1"/>
  <c r="D18" i="1"/>
  <c r="C18" i="1"/>
  <c r="D30" i="1"/>
  <c r="C30" i="1"/>
  <c r="E27" i="1"/>
  <c r="D27" i="1"/>
  <c r="E19" i="1"/>
  <c r="D19" i="1"/>
  <c r="C19" i="1"/>
  <c r="D25" i="1"/>
  <c r="C25" i="1"/>
  <c r="E24" i="1"/>
  <c r="D24" i="1"/>
  <c r="C24" i="1"/>
  <c r="E23" i="1"/>
  <c r="D23" i="1"/>
  <c r="C23" i="1"/>
  <c r="D22" i="1"/>
  <c r="C22" i="1"/>
  <c r="E21" i="1"/>
  <c r="D21" i="1"/>
  <c r="C21" i="1"/>
  <c r="E20" i="1"/>
  <c r="D20" i="1"/>
  <c r="C20" i="1"/>
  <c r="E8" i="1"/>
  <c r="D8" i="1"/>
  <c r="C8" i="1"/>
  <c r="E17" i="1"/>
  <c r="D17" i="1"/>
  <c r="C17" i="1"/>
  <c r="E16" i="1"/>
  <c r="D16" i="1"/>
  <c r="C16" i="1"/>
  <c r="F8" i="1" l="1"/>
  <c r="E13" i="1" l="1"/>
  <c r="F13" i="1" s="1"/>
  <c r="D13" i="1"/>
  <c r="C13" i="1"/>
  <c r="E14" i="1"/>
  <c r="F14" i="1" s="1"/>
  <c r="D14" i="1"/>
  <c r="C14" i="1"/>
  <c r="F19" i="1"/>
  <c r="F20" i="1"/>
  <c r="F21" i="1"/>
  <c r="F22" i="1"/>
  <c r="F23" i="1"/>
  <c r="F24" i="1"/>
  <c r="F25" i="1"/>
  <c r="F26" i="1"/>
  <c r="F27" i="1"/>
  <c r="F30" i="1"/>
  <c r="F18" i="1"/>
  <c r="F16" i="1"/>
  <c r="F17" i="1"/>
  <c r="E9" i="1"/>
  <c r="F9" i="1" s="1"/>
  <c r="E11" i="1"/>
  <c r="F11" i="1" s="1"/>
  <c r="E10" i="1"/>
  <c r="F10" i="1" s="1"/>
  <c r="D12" i="1"/>
  <c r="D9" i="1"/>
  <c r="D11" i="1"/>
  <c r="D10" i="1"/>
  <c r="C11" i="1"/>
  <c r="C10" i="1"/>
  <c r="C9" i="1" s="1"/>
  <c r="E12" i="1" l="1"/>
  <c r="F12" i="1"/>
  <c r="C12" i="1"/>
  <c r="A28" i="1" l="1"/>
</calcChain>
</file>

<file path=xl/sharedStrings.xml><?xml version="1.0" encoding="utf-8"?>
<sst xmlns="http://schemas.openxmlformats.org/spreadsheetml/2006/main" count="55" uniqueCount="52">
  <si>
    <t>Biểu số 33/CK-NSNN</t>
  </si>
  <si>
    <t>Đơn vị: Triệu đồng</t>
  </si>
  <si>
    <t>STT</t>
  </si>
  <si>
    <t>NỘI DUNG</t>
  </si>
  <si>
    <t>SO SÁNH (1)
(%)</t>
  </si>
  <si>
    <t>A</t>
  </si>
  <si>
    <t>B</t>
  </si>
  <si>
    <t>TỔNG NGUỒN THU NSĐP</t>
  </si>
  <si>
    <t>I</t>
  </si>
  <si>
    <t>Thu NSĐP được hưởng theo phân cấp</t>
  </si>
  <si>
    <t>Thu NSĐP hưởng 100%</t>
  </si>
  <si>
    <t>Thu NSĐP hưởng từ các khoản thu phân chia</t>
  </si>
  <si>
    <t>II</t>
  </si>
  <si>
    <t>Thu bổ sung từ NSTW</t>
  </si>
  <si>
    <t>Thu bổ sung cân đối</t>
  </si>
  <si>
    <t>Thu bổ sung có mục tiêu</t>
  </si>
  <si>
    <t>III</t>
  </si>
  <si>
    <t>Thu từ quỹ dự trữ tài chính</t>
  </si>
  <si>
    <t>IV</t>
  </si>
  <si>
    <t>Thu kết dư</t>
  </si>
  <si>
    <t>V</t>
  </si>
  <si>
    <t>Thu chuyển nguồn từ năm trước chuyển sang</t>
  </si>
  <si>
    <t>TỔNG CHI NSĐP</t>
  </si>
  <si>
    <t>Tổng chi cân đối NSĐP</t>
  </si>
  <si>
    <t xml:space="preserve">Chi đầu tư phát triển </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</si>
  <si>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</si>
  <si>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</si>
  <si>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</si>
  <si>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</si>
  <si>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</si>
  <si>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</si>
  <si>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</si>
  <si>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các chương trình mục tiêu, nhiệm vụ</t>
  </si>
  <si>
    <t>Chi chuyển nguồn sang năm sau</t>
  </si>
  <si>
    <t>C</t>
  </si>
  <si>
    <t>BỘI CHI NSĐP/BỘI THU NSĐP</t>
  </si>
  <si>
    <t>D</t>
  </si>
  <si>
    <t>CHI TRẢ NỢ GỐC CỦA NSĐP</t>
  </si>
  <si>
    <t>Từ nguồn vay để trả nợ gốc</t>
  </si>
  <si>
    <t>Từ nguồn bội thu, tăng thu, tiết kiệm chi, kết dư ngân sách cấp tỉnh</t>
  </si>
  <si>
    <t>Đ</t>
  </si>
  <si>
    <t>TỔNG MỨC VAY CỦA NSĐP</t>
  </si>
  <si>
    <t>Vay để bù đắp bội chi</t>
  </si>
  <si>
    <t>Vay để trả nợ gốc</t>
  </si>
  <si>
    <t>Ghi chú:</t>
  </si>
  <si>
    <t xml:space="preserve"> (1) Đối với các chỉ tiêu thu NSĐP, so sánh dự toán năm sau với ước thực hiện năm hiện hành. Đối với các chỉ tiêu chi NSĐP, so sánh dự toán năm sau với dự toán năm hiện hành.</t>
  </si>
  <si>
    <t>UBND TỈNH ĐỒNG NAI</t>
  </si>
  <si>
    <t>CÂN ĐỐI NGÂN SÁCH ĐỊA PHƯƠNG NĂM 2022</t>
  </si>
  <si>
    <t>(Đính kèm công văn số          /STC-QLNS ngày       /12/2021 của Sở Tài chính Đồng Nai)</t>
  </si>
  <si>
    <t>DỰ TOÁN NĂM 2022</t>
  </si>
  <si>
    <t xml:space="preserve">DỰ TOÁN NĂM 2021
</t>
  </si>
  <si>
    <t xml:space="preserve">ƯỚC TH NĂM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</si>
</sst>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5" formatCode="_(* #,##0_);_(* \(#,##0\);_(* &quot;-&quot;??_);_(@_)"/>
  </numFmts>
  <fonts count="18">
    <font>
      <sz val="11"/>
      <color theme="1"/>
      <name val="Calibri"/>
      <family val="2"/>
      <scheme val="minor"/>
    </font>
    <font>
      <sz val="12"/>
      <name val=".VnArial Narrow"/>
    </font>
    <font>
      <sz val="12"/>
      <name val=".VnArial Narrow"/>
      <family val="2"/>
    </font>
    <font>
      <b/>
      <sz val="12"/>
      <name val="Times New Roman"/>
      <family val="1"/>
      <charset val="163"/>
    </font>
    <font>
      <sz val="12"/>
      <name val="Times New Roman"/>
      <family val="1"/>
    </font>
    <font>
      <b/>
      <sz val="12"/>
      <name val="Times New Roman"/>
      <family val="1"/>
    </font>
    <font>
      <i/>
      <sz val="12"/>
      <name val="Times New Roman"/>
      <family val="1"/>
    </font>
    <font>
      <i/>
      <sz val="14"/>
      <name val="Times New Roman"/>
      <family val="1"/>
    </font>
    <font>
      <sz val="14"/>
      <name val="Times New Roman"/>
      <family val="1"/>
    </font>
    <font>
      <sz val="12"/>
      <name val=".VnTime"/>
      <family val="2"/>
    </font>
    <font>
      <sz val="10"/>
      <name val="Arial"/>
      <family val="2"/>
      <charset val="163"/>
    </font>
    <font>
      <sz val="12"/>
      <name val="Times New Roman"/>
      <family val="1"/>
      <charset val="163"/>
    </font>
    <font>
      <b/>
      <sz val="12"/>
      <name val="Times New Romanh"/>
    </font>
    <font>
      <sz val="13"/>
      <name val=".VnTime"/>
      <family val="2"/>
    </font>
    <font>
      <sz val="11"/>
      <name val="Times New Roman"/>
      <family val="1"/>
      <charset val="163"/>
    </font>
    <font>
      <i/>
      <sz val="11"/>
      <name val="Times New Roman"/>
      <family val="1"/>
    </font>
    <font>
      <sz val="11"/>
      <color theme="1"/>
      <name val="Calibri"/>
      <family val="2"/>
      <charset val="163"/>
      <scheme val="minor"/>
    </font>
    <font>
      <sz val="11"/>
      <color theme="1"/>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3">
    <xf numFmtId="0" fontId="0" fillId="0" borderId="0"/>
    <xf numFmtId="43" fontId="14" fillId="0" borderId="0" applyFont="0" applyFill="0" applyBorder="0" applyAlignment="0" applyProtection="0"/>
    <xf numFmtId="44" fontId="14" fillId="0" borderId="0" applyFont="0" applyFill="0" applyBorder="0" applyAlignment="0" applyProtection="0"/>
    <xf numFmtId="164" fontId="13" fillId="0" borderId="0" applyFont="0" applyFill="0" applyBorder="0" applyAlignment="0" applyProtection="0"/>
    <xf numFmtId="0" fontId="9" fillId="0" borderId="0"/>
    <xf numFmtId="0" fontId="10" fillId="0" borderId="0"/>
    <xf numFmtId="0" fontId="2" fillId="0" borderId="0"/>
    <xf numFmtId="0" fontId="16" fillId="0" borderId="0"/>
    <xf numFmtId="0" fontId="9" fillId="0" borderId="0"/>
    <xf numFmtId="0" fontId="14" fillId="0" borderId="0"/>
    <xf numFmtId="0" fontId="1" fillId="0" borderId="0"/>
    <xf numFmtId="43" fontId="17" fillId="0" borderId="0" applyFont="0" applyFill="0" applyBorder="0" applyAlignment="0" applyProtection="0"/>
    <xf numFmtId="9" fontId="17" fillId="0" borderId="0" applyFont="0" applyFill="0" applyBorder="0" applyAlignment="0" applyProtection="0"/>
  </cellStyleXfs>
  <cellXfs count="62">
    <xf numFmtId="0" fontId="0" fillId="0" borderId="0" xfId="0"/>
    <xf numFmtId="0" fontId="5" fillId="0" borderId="0" xfId="0" applyFont="1" applyFill="1" applyAlignment="1"/>
    <xf numFmtId="0" fontId="5" fillId="0" borderId="0" xfId="0" applyFont="1" applyFill="1" applyAlignment="1">
      <alignment horizontal="centerContinuous"/>
    </xf>
    <xf numFmtId="0" fontId="4" fillId="0" borderId="0" xfId="0" applyFont="1" applyFill="1"/>
    <xf numFmtId="0" fontId="6" fillId="0" borderId="0" xfId="0" applyNumberFormat="1" applyFont="1" applyFill="1" applyAlignment="1">
      <alignment vertical="center" wrapText="1"/>
    </xf>
    <xf numFmtId="0" fontId="7" fillId="0" borderId="0" xfId="0" applyFont="1" applyFill="1" applyAlignment="1">
      <alignment horizontal="left"/>
    </xf>
    <xf numFmtId="0" fontId="8" fillId="0" borderId="0" xfId="0" applyFont="1" applyFill="1"/>
    <xf numFmtId="0" fontId="5" fillId="0" borderId="1" xfId="0" applyFont="1" applyFill="1" applyBorder="1" applyAlignment="1">
      <alignment horizontal="center"/>
    </xf>
    <xf numFmtId="0" fontId="12" fillId="0" borderId="2"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xf numFmtId="0" fontId="4" fillId="0" borderId="3" xfId="0" applyFont="1" applyFill="1" applyBorder="1" applyAlignment="1">
      <alignment horizontal="center"/>
    </xf>
    <xf numFmtId="0" fontId="4" fillId="0" borderId="4" xfId="0" applyFont="1" applyFill="1" applyBorder="1"/>
    <xf numFmtId="0" fontId="4" fillId="0" borderId="3" xfId="0" quotePrefix="1" applyFont="1" applyFill="1" applyBorder="1" applyAlignment="1">
      <alignment horizontal="center"/>
    </xf>
    <xf numFmtId="0" fontId="5" fillId="0" borderId="4" xfId="0" applyFont="1" applyFill="1" applyBorder="1" applyAlignment="1">
      <alignment horizontal="center"/>
    </xf>
    <xf numFmtId="0" fontId="11" fillId="0" borderId="3"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xf numFmtId="0" fontId="5" fillId="0" borderId="4" xfId="0" applyFont="1" applyFill="1" applyBorder="1" applyAlignment="1">
      <alignment horizontal="center" wrapText="1"/>
    </xf>
    <xf numFmtId="0" fontId="11" fillId="0" borderId="3" xfId="0" applyFont="1" applyFill="1" applyBorder="1" applyAlignment="1">
      <alignment horizontal="center" vertical="center"/>
    </xf>
    <xf numFmtId="0" fontId="11" fillId="0" borderId="4" xfId="0" applyFont="1" applyFill="1" applyBorder="1" applyAlignment="1">
      <alignment vertical="center" wrapText="1"/>
    </xf>
    <xf numFmtId="0" fontId="11" fillId="0" borderId="4" xfId="0" applyFont="1" applyFill="1" applyBorder="1"/>
    <xf numFmtId="0" fontId="11" fillId="0" borderId="5" xfId="0" applyFont="1" applyFill="1" applyBorder="1" applyAlignment="1">
      <alignment horizontal="center"/>
    </xf>
    <xf numFmtId="0" fontId="11" fillId="0" borderId="6" xfId="0" applyFont="1" applyFill="1" applyBorder="1"/>
    <xf numFmtId="0" fontId="6" fillId="0" borderId="0" xfId="0" applyFont="1" applyFill="1"/>
    <xf numFmtId="0" fontId="7" fillId="0" borderId="0" xfId="0" applyFont="1" applyFill="1"/>
    <xf numFmtId="0" fontId="4" fillId="0" borderId="4" xfId="0" applyFont="1" applyFill="1" applyBorder="1" applyAlignment="1">
      <alignment horizontal="left" wrapText="1"/>
    </xf>
    <xf numFmtId="9" fontId="4" fillId="0" borderId="3" xfId="12" applyFont="1" applyFill="1" applyBorder="1" applyAlignment="1">
      <alignment horizontal="center"/>
    </xf>
    <xf numFmtId="9" fontId="8" fillId="0" borderId="0" xfId="12" applyFont="1" applyFill="1" applyAlignment="1">
      <alignment horizontal="center"/>
    </xf>
    <xf numFmtId="9" fontId="4" fillId="0" borderId="0" xfId="12" applyFont="1" applyFill="1" applyAlignment="1">
      <alignment horizontal="center"/>
    </xf>
    <xf numFmtId="9" fontId="5" fillId="0" borderId="3" xfId="12" applyFont="1" applyFill="1" applyBorder="1" applyAlignment="1">
      <alignment horizontal="center"/>
    </xf>
    <xf numFmtId="165" fontId="4" fillId="0" borderId="0" xfId="11" applyNumberFormat="1" applyFont="1" applyFill="1" applyAlignment="1">
      <alignment horizontal="centerContinuous"/>
    </xf>
    <xf numFmtId="165" fontId="4" fillId="0" borderId="0" xfId="11" applyNumberFormat="1" applyFont="1" applyFill="1" applyAlignment="1">
      <alignment horizontal="right"/>
    </xf>
    <xf numFmtId="165" fontId="8" fillId="0" borderId="0" xfId="11" applyNumberFormat="1" applyFont="1" applyFill="1"/>
    <xf numFmtId="165" fontId="5" fillId="0" borderId="3" xfId="11" applyNumberFormat="1" applyFont="1" applyFill="1" applyBorder="1"/>
    <xf numFmtId="165" fontId="4" fillId="0" borderId="3" xfId="11" applyNumberFormat="1" applyFont="1" applyFill="1" applyBorder="1"/>
    <xf numFmtId="165" fontId="4" fillId="0" borderId="5" xfId="11" applyNumberFormat="1" applyFont="1" applyFill="1" applyBorder="1"/>
    <xf numFmtId="165" fontId="4" fillId="0" borderId="0" xfId="11" applyNumberFormat="1" applyFont="1" applyFill="1"/>
    <xf numFmtId="165" fontId="5" fillId="0" borderId="1" xfId="11" applyNumberFormat="1" applyFont="1" applyFill="1" applyBorder="1"/>
    <xf numFmtId="9" fontId="5" fillId="0" borderId="1" xfId="12" applyFont="1" applyFill="1" applyBorder="1" applyAlignment="1">
      <alignment horizontal="center"/>
    </xf>
    <xf numFmtId="0" fontId="7" fillId="0" borderId="0" xfId="0" quotePrefix="1" applyFont="1" applyFill="1" applyBorder="1" applyAlignment="1">
      <alignment horizontal="left" vertical="center" wrapText="1"/>
    </xf>
    <xf numFmtId="0" fontId="7" fillId="0" borderId="0" xfId="0" applyFont="1" applyFill="1" applyBorder="1" applyAlignment="1">
      <alignment horizontal="left" vertical="center" wrapText="1"/>
    </xf>
    <xf numFmtId="0" fontId="15" fillId="0" borderId="10" xfId="0" applyFont="1" applyFill="1" applyBorder="1" applyAlignment="1">
      <alignment horizontal="right"/>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165" fontId="5" fillId="0" borderId="7" xfId="11" applyNumberFormat="1" applyFont="1" applyFill="1" applyBorder="1" applyAlignment="1">
      <alignment horizontal="center" vertical="center" wrapText="1"/>
    </xf>
    <xf numFmtId="165" fontId="5" fillId="0" borderId="8" xfId="11" applyNumberFormat="1" applyFont="1" applyFill="1" applyBorder="1" applyAlignment="1">
      <alignment horizontal="center" vertical="center" wrapText="1"/>
    </xf>
    <xf numFmtId="165" fontId="5" fillId="0" borderId="9" xfId="11" applyNumberFormat="1" applyFont="1" applyFill="1" applyBorder="1" applyAlignment="1">
      <alignment horizontal="center" vertical="center" wrapText="1"/>
    </xf>
    <xf numFmtId="0" fontId="6" fillId="0" borderId="0" xfId="0" applyFont="1" applyFill="1" applyBorder="1" applyAlignment="1">
      <alignment horizontal="justify" vertical="center" wrapText="1"/>
    </xf>
    <xf numFmtId="0" fontId="5" fillId="0" borderId="0" xfId="0" applyFont="1" applyFill="1" applyAlignment="1">
      <alignment horizontal="center"/>
    </xf>
    <xf numFmtId="9" fontId="5" fillId="0" borderId="7" xfId="12" applyFont="1" applyFill="1" applyBorder="1" applyAlignment="1">
      <alignment horizontal="center" vertical="center" wrapText="1"/>
    </xf>
    <xf numFmtId="9" fontId="5" fillId="0" borderId="8" xfId="12" applyFont="1" applyFill="1" applyBorder="1" applyAlignment="1">
      <alignment horizontal="center" vertical="center" wrapText="1"/>
    </xf>
    <xf numFmtId="9" fontId="5" fillId="0" borderId="9" xfId="12"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4" fillId="0" borderId="4" xfId="0" applyFont="1" applyFill="1" applyBorder="1" applyAlignment="1">
      <alignment wrapText="1"/>
    </xf>
    <xf numFmtId="0" fontId="5" fillId="0" borderId="4" xfId="0" applyFont="1" applyFill="1" applyBorder="1" applyAlignment="1">
      <alignment wrapText="1"/>
    </xf>
    <xf numFmtId="0" fontId="5" fillId="0" borderId="0" xfId="0" applyFont="1" applyFill="1" applyAlignment="1">
      <alignment horizontal="left"/>
    </xf>
    <xf numFmtId="9" fontId="4" fillId="0" borderId="5" xfId="12" applyFont="1" applyFill="1" applyBorder="1" applyAlignment="1">
      <alignment horizontal="center"/>
    </xf>
  </cellXfs>
  <cellStyles count="13">
    <cellStyle name="Comma" xfId="11"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Percent"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192;I%20LI&#7878;U/PL%202022%2022.11%20GU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16"/>
      <sheetName val="17"/>
      <sheetName val="30"/>
      <sheetName val="32"/>
      <sheetName val="33"/>
      <sheetName val="37"/>
      <sheetName val="39"/>
      <sheetName val="41"/>
      <sheetName val="42"/>
      <sheetName val="I Thu"/>
      <sheetName val="II Chi"/>
      <sheetName val="I TTR THU"/>
      <sheetName val="II TTR CHI"/>
      <sheetName val="III Chi_Tinh"/>
      <sheetName val="IV Thu_H"/>
      <sheetName val="V Chi_H"/>
      <sheetName val="VI BS_H"/>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0">
          <cell r="F70">
            <v>28709234</v>
          </cell>
        </row>
        <row r="71">
          <cell r="G71">
            <v>35849661.799999997</v>
          </cell>
          <cell r="H71">
            <v>23556345.000000007</v>
          </cell>
        </row>
        <row r="73">
          <cell r="F73">
            <v>7796000</v>
          </cell>
          <cell r="G73">
            <v>10497894</v>
          </cell>
          <cell r="H73">
            <v>8140500</v>
          </cell>
        </row>
        <row r="74">
          <cell r="F74">
            <v>11686600</v>
          </cell>
          <cell r="G74">
            <v>15608605.799999999</v>
          </cell>
          <cell r="H74">
            <v>13116759.000000006</v>
          </cell>
        </row>
        <row r="77">
          <cell r="F77">
            <v>5163983</v>
          </cell>
          <cell r="G77">
            <v>5163983</v>
          </cell>
          <cell r="H77">
            <v>1037912</v>
          </cell>
        </row>
        <row r="78">
          <cell r="F78">
            <v>211576</v>
          </cell>
          <cell r="G78">
            <v>211576</v>
          </cell>
          <cell r="H78">
            <v>140966</v>
          </cell>
        </row>
        <row r="79">
          <cell r="F79">
            <v>239047</v>
          </cell>
          <cell r="G79">
            <v>239047</v>
          </cell>
        </row>
        <row r="80">
          <cell r="G80">
            <v>54</v>
          </cell>
        </row>
        <row r="81">
          <cell r="G81">
            <v>33264</v>
          </cell>
        </row>
        <row r="83">
          <cell r="G83">
            <v>251442</v>
          </cell>
        </row>
        <row r="84">
          <cell r="G84">
            <v>157903</v>
          </cell>
          <cell r="H84">
            <v>20208</v>
          </cell>
        </row>
      </sheetData>
      <sheetData sheetId="13">
        <row r="10">
          <cell r="E10">
            <v>23545251</v>
          </cell>
          <cell r="F10">
            <v>22733675</v>
          </cell>
          <cell r="G10">
            <v>22518433</v>
          </cell>
        </row>
        <row r="11">
          <cell r="E11">
            <v>9071600</v>
          </cell>
          <cell r="F11">
            <v>8159580</v>
          </cell>
          <cell r="G11">
            <v>8543308</v>
          </cell>
        </row>
        <row r="20">
          <cell r="E20">
            <v>5400</v>
          </cell>
        </row>
        <row r="22">
          <cell r="E22">
            <v>13865490</v>
          </cell>
          <cell r="F22">
            <v>13861167</v>
          </cell>
          <cell r="G22">
            <v>13501015</v>
          </cell>
        </row>
        <row r="35">
          <cell r="E35">
            <v>149051</v>
          </cell>
          <cell r="F35">
            <v>153818</v>
          </cell>
        </row>
        <row r="36">
          <cell r="E36">
            <v>450000</v>
          </cell>
          <cell r="F36">
            <v>550000</v>
          </cell>
          <cell r="G36">
            <v>471200</v>
          </cell>
        </row>
        <row r="37">
          <cell r="E37">
            <v>2910</v>
          </cell>
          <cell r="F37">
            <v>2910</v>
          </cell>
          <cell r="H37">
            <v>2910</v>
          </cell>
        </row>
        <row r="38">
          <cell r="E38">
            <v>6200</v>
          </cell>
          <cell r="F38">
            <v>6200</v>
          </cell>
        </row>
        <row r="40">
          <cell r="E40">
            <v>5163983</v>
          </cell>
          <cell r="F40">
            <v>4647584.7</v>
          </cell>
          <cell r="G40">
            <v>1037912</v>
          </cell>
        </row>
        <row r="43">
          <cell r="E43">
            <v>28709234</v>
          </cell>
          <cell r="F43">
            <v>27381259.699999999</v>
          </cell>
          <cell r="G43">
            <v>23556345</v>
          </cell>
        </row>
      </sheetData>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abSelected="1" topLeftCell="A34" zoomScaleNormal="100" workbookViewId="0">
      <selection activeCell="H36" sqref="H36"/>
    </sheetView>
  </sheetViews>
  <sheetFormatPr defaultColWidth="12.85546875" defaultRowHeight="15.75"/>
  <cols>
    <col min="1" max="1" width="4.85546875" style="3" customWidth="1"/>
    <col min="2" max="2" width="40.28515625" style="3" customWidth="1"/>
    <col min="3" max="3" width="12.7109375" style="37" customWidth="1"/>
    <col min="4" max="4" width="12.42578125" style="37" customWidth="1"/>
    <col min="5" max="5" width="12.85546875" style="37" customWidth="1"/>
    <col min="6" max="6" width="9.7109375" style="29" customWidth="1"/>
    <col min="7" max="16384" width="12.85546875" style="3"/>
  </cols>
  <sheetData>
    <row r="1" spans="1:8" ht="21" customHeight="1">
      <c r="A1" s="1" t="s">
        <v>46</v>
      </c>
      <c r="B1" s="2"/>
      <c r="C1" s="31"/>
      <c r="D1" s="32"/>
      <c r="E1" s="60" t="s">
        <v>0</v>
      </c>
      <c r="F1" s="60"/>
    </row>
    <row r="2" spans="1:8" ht="21" customHeight="1">
      <c r="A2" s="53" t="s">
        <v>47</v>
      </c>
      <c r="B2" s="53"/>
      <c r="C2" s="53"/>
      <c r="D2" s="53"/>
      <c r="E2" s="53"/>
      <c r="F2" s="53"/>
    </row>
    <row r="3" spans="1:8" ht="21" customHeight="1">
      <c r="A3" s="57" t="s">
        <v>48</v>
      </c>
      <c r="B3" s="57"/>
      <c r="C3" s="57"/>
      <c r="D3" s="57"/>
      <c r="E3" s="57"/>
      <c r="F3" s="57"/>
      <c r="G3" s="4"/>
      <c r="H3" s="4"/>
    </row>
    <row r="4" spans="1:8" ht="19.5" customHeight="1">
      <c r="A4" s="5"/>
      <c r="B4" s="5"/>
      <c r="C4" s="33"/>
      <c r="D4" s="33"/>
      <c r="E4" s="42" t="s">
        <v>1</v>
      </c>
      <c r="F4" s="42"/>
    </row>
    <row r="5" spans="1:8" ht="15.6" customHeight="1">
      <c r="A5" s="43" t="s">
        <v>2</v>
      </c>
      <c r="B5" s="46" t="s">
        <v>3</v>
      </c>
      <c r="C5" s="49" t="s">
        <v>50</v>
      </c>
      <c r="D5" s="49" t="s">
        <v>51</v>
      </c>
      <c r="E5" s="49" t="s">
        <v>49</v>
      </c>
      <c r="F5" s="54" t="s">
        <v>4</v>
      </c>
    </row>
    <row r="6" spans="1:8">
      <c r="A6" s="44"/>
      <c r="B6" s="47"/>
      <c r="C6" s="50"/>
      <c r="D6" s="50"/>
      <c r="E6" s="50"/>
      <c r="F6" s="55"/>
    </row>
    <row r="7" spans="1:8" ht="37.5" customHeight="1">
      <c r="A7" s="45"/>
      <c r="B7" s="48"/>
      <c r="C7" s="51"/>
      <c r="D7" s="51"/>
      <c r="E7" s="51"/>
      <c r="F7" s="56"/>
    </row>
    <row r="8" spans="1:8" s="6" customFormat="1" ht="20.100000000000001" customHeight="1">
      <c r="A8" s="7" t="s">
        <v>5</v>
      </c>
      <c r="B8" s="8" t="s">
        <v>7</v>
      </c>
      <c r="C8" s="38">
        <f>+'[1]I TTR THU'!$F$70</f>
        <v>28709234</v>
      </c>
      <c r="D8" s="38">
        <f>+'[1]I TTR THU'!$G$71</f>
        <v>35849661.799999997</v>
      </c>
      <c r="E8" s="38">
        <f>+'[1]I TTR THU'!$H$71</f>
        <v>23556345.000000007</v>
      </c>
      <c r="F8" s="39">
        <f>+E8/D8</f>
        <v>0.65708695193325395</v>
      </c>
    </row>
    <row r="9" spans="1:8" s="6" customFormat="1" ht="20.100000000000001" customHeight="1">
      <c r="A9" s="9" t="s">
        <v>8</v>
      </c>
      <c r="B9" s="10" t="s">
        <v>9</v>
      </c>
      <c r="C9" s="34">
        <f>+C10+C11</f>
        <v>19482600</v>
      </c>
      <c r="D9" s="34">
        <f>+D10+D11</f>
        <v>26106499.799999997</v>
      </c>
      <c r="E9" s="34">
        <f>+E10+E11</f>
        <v>21257259.000000007</v>
      </c>
      <c r="F9" s="30">
        <f>+E9/D9</f>
        <v>0.8142515910922693</v>
      </c>
    </row>
    <row r="10" spans="1:8" s="6" customFormat="1" ht="20.100000000000001" customHeight="1">
      <c r="A10" s="11">
        <v>1</v>
      </c>
      <c r="B10" s="12" t="s">
        <v>10</v>
      </c>
      <c r="C10" s="35">
        <f>+'[1]I TTR THU'!$F$73</f>
        <v>7796000</v>
      </c>
      <c r="D10" s="35">
        <f>+'[1]I TTR THU'!$G$73</f>
        <v>10497894</v>
      </c>
      <c r="E10" s="35">
        <f>+'[1]I TTR THU'!$H$73</f>
        <v>8140500</v>
      </c>
      <c r="F10" s="27">
        <f t="shared" ref="F10:F17" si="0">+E10/D10</f>
        <v>0.77544124564412631</v>
      </c>
    </row>
    <row r="11" spans="1:8" s="6" customFormat="1" ht="22.5" customHeight="1">
      <c r="A11" s="11">
        <v>2</v>
      </c>
      <c r="B11" s="58" t="s">
        <v>11</v>
      </c>
      <c r="C11" s="35">
        <f>+'[1]I TTR THU'!$F$74</f>
        <v>11686600</v>
      </c>
      <c r="D11" s="35">
        <f>+'[1]I TTR THU'!$G$74</f>
        <v>15608605.799999999</v>
      </c>
      <c r="E11" s="35">
        <f>+'[1]I TTR THU'!$H$74</f>
        <v>13116759.000000006</v>
      </c>
      <c r="F11" s="27">
        <f t="shared" si="0"/>
        <v>0.8403542999336947</v>
      </c>
    </row>
    <row r="12" spans="1:8" s="6" customFormat="1" ht="20.100000000000001" customHeight="1">
      <c r="A12" s="9" t="s">
        <v>12</v>
      </c>
      <c r="B12" s="10" t="s">
        <v>13</v>
      </c>
      <c r="C12" s="34">
        <f>+C13+C14</f>
        <v>5614606</v>
      </c>
      <c r="D12" s="34">
        <f>+D13+D14</f>
        <v>5647924</v>
      </c>
      <c r="E12" s="34">
        <f>+E13+E14</f>
        <v>1178878</v>
      </c>
      <c r="F12" s="30">
        <f t="shared" si="0"/>
        <v>0.20872766701534937</v>
      </c>
    </row>
    <row r="13" spans="1:8" s="6" customFormat="1" ht="20.100000000000001" customHeight="1">
      <c r="A13" s="13">
        <v>1</v>
      </c>
      <c r="B13" s="12" t="s">
        <v>14</v>
      </c>
      <c r="C13" s="35">
        <f>+'[1]I TTR THU'!$F$78+'[1]I TTR THU'!$F$79</f>
        <v>450623</v>
      </c>
      <c r="D13" s="35">
        <f>+'[1]I TTR THU'!$G$78+'[1]I TTR THU'!$G$79+'[1]I TTR THU'!$G$80+'[1]I TTR THU'!$G$81</f>
        <v>483941</v>
      </c>
      <c r="E13" s="35">
        <f>+'[1]I TTR THU'!$H$78</f>
        <v>140966</v>
      </c>
      <c r="F13" s="27">
        <f t="shared" si="0"/>
        <v>0.29128757431174462</v>
      </c>
    </row>
    <row r="14" spans="1:8" s="6" customFormat="1" ht="20.100000000000001" customHeight="1">
      <c r="A14" s="13">
        <v>2</v>
      </c>
      <c r="B14" s="12" t="s">
        <v>15</v>
      </c>
      <c r="C14" s="35">
        <f>+'[1]I TTR THU'!$F$77</f>
        <v>5163983</v>
      </c>
      <c r="D14" s="35">
        <f>+'[1]I TTR THU'!$G$77</f>
        <v>5163983</v>
      </c>
      <c r="E14" s="35">
        <f>+'[1]I TTR THU'!$H$77</f>
        <v>1037912</v>
      </c>
      <c r="F14" s="27">
        <f t="shared" si="0"/>
        <v>0.20099059195198746</v>
      </c>
    </row>
    <row r="15" spans="1:8" s="6" customFormat="1" ht="20.100000000000001" customHeight="1">
      <c r="A15" s="9" t="s">
        <v>16</v>
      </c>
      <c r="B15" s="10" t="s">
        <v>17</v>
      </c>
      <c r="C15" s="35">
        <v>0</v>
      </c>
      <c r="D15" s="35">
        <v>0</v>
      </c>
      <c r="E15" s="35">
        <v>0</v>
      </c>
      <c r="F15" s="27"/>
    </row>
    <row r="16" spans="1:8" s="6" customFormat="1" ht="20.100000000000001" customHeight="1">
      <c r="A16" s="9" t="s">
        <v>18</v>
      </c>
      <c r="B16" s="10" t="s">
        <v>19</v>
      </c>
      <c r="C16" s="35">
        <f>+'[1]I TTR THU'!$F$84</f>
        <v>0</v>
      </c>
      <c r="D16" s="35">
        <f>+'[1]I TTR THU'!$G$84</f>
        <v>157903</v>
      </c>
      <c r="E16" s="35">
        <f>+'[1]I TTR THU'!$H$84</f>
        <v>20208</v>
      </c>
      <c r="F16" s="27">
        <f t="shared" si="0"/>
        <v>0.12797730252116807</v>
      </c>
    </row>
    <row r="17" spans="1:6" s="6" customFormat="1" ht="32.25">
      <c r="A17" s="9" t="s">
        <v>20</v>
      </c>
      <c r="B17" s="59" t="s">
        <v>21</v>
      </c>
      <c r="C17" s="35">
        <f>+'[1]I TTR THU'!$F$83</f>
        <v>0</v>
      </c>
      <c r="D17" s="35">
        <f>+'[1]I TTR THU'!$G$83</f>
        <v>251442</v>
      </c>
      <c r="E17" s="35">
        <f>+'[1]I TTR THU'!$H$83</f>
        <v>0</v>
      </c>
      <c r="F17" s="27">
        <f t="shared" si="0"/>
        <v>0</v>
      </c>
    </row>
    <row r="18" spans="1:6" s="6" customFormat="1" ht="16.5" customHeight="1">
      <c r="A18" s="9" t="s">
        <v>6</v>
      </c>
      <c r="B18" s="14" t="s">
        <v>22</v>
      </c>
      <c r="C18" s="34">
        <f>+'[1]II TTR CHI'!$E$43</f>
        <v>28709234</v>
      </c>
      <c r="D18" s="34">
        <f>+'[1]II TTR CHI'!$F$43</f>
        <v>27381259.699999999</v>
      </c>
      <c r="E18" s="34">
        <f>+'[1]II TTR CHI'!$G$43</f>
        <v>23556345</v>
      </c>
      <c r="F18" s="30">
        <f>+E18/C18</f>
        <v>0.82051457729593202</v>
      </c>
    </row>
    <row r="19" spans="1:6" s="6" customFormat="1" ht="20.100000000000001" customHeight="1">
      <c r="A19" s="9" t="s">
        <v>8</v>
      </c>
      <c r="B19" s="10" t="s">
        <v>23</v>
      </c>
      <c r="C19" s="34">
        <f>+'[1]II TTR CHI'!$E$10</f>
        <v>23545251</v>
      </c>
      <c r="D19" s="34">
        <f>+'[1]II TTR CHI'!$F$10</f>
        <v>22733675</v>
      </c>
      <c r="E19" s="34">
        <f>+'[1]II TTR CHI'!$G$10</f>
        <v>22518433</v>
      </c>
      <c r="F19" s="30">
        <f t="shared" ref="F19:F30" si="1">+E19/C19</f>
        <v>0.95638959210925378</v>
      </c>
    </row>
    <row r="20" spans="1:6" s="6" customFormat="1" ht="20.100000000000001" customHeight="1">
      <c r="A20" s="15">
        <v>1</v>
      </c>
      <c r="B20" s="12" t="s">
        <v>24</v>
      </c>
      <c r="C20" s="35">
        <f>+'[1]II TTR CHI'!$E$11</f>
        <v>9071600</v>
      </c>
      <c r="D20" s="35">
        <f>+'[1]II TTR CHI'!$F$11</f>
        <v>8159580</v>
      </c>
      <c r="E20" s="35">
        <f>+'[1]II TTR CHI'!$G$11</f>
        <v>8543308</v>
      </c>
      <c r="F20" s="27">
        <f t="shared" si="1"/>
        <v>0.94176418713347154</v>
      </c>
    </row>
    <row r="21" spans="1:6" s="6" customFormat="1" ht="20.100000000000001" customHeight="1">
      <c r="A21" s="15">
        <v>2</v>
      </c>
      <c r="B21" s="12" t="s">
        <v>25</v>
      </c>
      <c r="C21" s="35">
        <f>+'[1]II TTR CHI'!$E$22</f>
        <v>13865490</v>
      </c>
      <c r="D21" s="35">
        <f>+'[1]II TTR CHI'!$F$22</f>
        <v>13861167</v>
      </c>
      <c r="E21" s="35">
        <f>+'[1]II TTR CHI'!$G$22</f>
        <v>13501015</v>
      </c>
      <c r="F21" s="27">
        <f t="shared" si="1"/>
        <v>0.97371351463237144</v>
      </c>
    </row>
    <row r="22" spans="1:6" s="6" customFormat="1" ht="32.25">
      <c r="A22" s="15">
        <v>3</v>
      </c>
      <c r="B22" s="26" t="s">
        <v>26</v>
      </c>
      <c r="C22" s="35">
        <f>+'[1]II TTR CHI'!$E$38</f>
        <v>6200</v>
      </c>
      <c r="D22" s="35">
        <f>+'[1]II TTR CHI'!$F$38</f>
        <v>6200</v>
      </c>
      <c r="E22" s="35"/>
      <c r="F22" s="27">
        <f t="shared" si="1"/>
        <v>0</v>
      </c>
    </row>
    <row r="23" spans="1:6" s="6" customFormat="1" ht="20.100000000000001" customHeight="1">
      <c r="A23" s="11">
        <v>4</v>
      </c>
      <c r="B23" s="12" t="s">
        <v>27</v>
      </c>
      <c r="C23" s="35">
        <f>+'[1]II TTR CHI'!$E$37</f>
        <v>2910</v>
      </c>
      <c r="D23" s="35">
        <f>+'[1]II TTR CHI'!$F$37</f>
        <v>2910</v>
      </c>
      <c r="E23" s="35">
        <f>+'[1]II TTR CHI'!$H$37</f>
        <v>2910</v>
      </c>
      <c r="F23" s="27">
        <f t="shared" si="1"/>
        <v>1</v>
      </c>
    </row>
    <row r="24" spans="1:6" s="6" customFormat="1" ht="20.100000000000001" customHeight="1">
      <c r="A24" s="11">
        <v>5</v>
      </c>
      <c r="B24" s="12" t="s">
        <v>28</v>
      </c>
      <c r="C24" s="35">
        <f>+'[1]II TTR CHI'!$E$36</f>
        <v>450000</v>
      </c>
      <c r="D24" s="35">
        <f>+'[1]II TTR CHI'!$F$36</f>
        <v>550000</v>
      </c>
      <c r="E24" s="35">
        <f>+'[1]II TTR CHI'!$G$36</f>
        <v>471200</v>
      </c>
      <c r="F24" s="27">
        <f t="shared" si="1"/>
        <v>1.0471111111111111</v>
      </c>
    </row>
    <row r="25" spans="1:6" s="6" customFormat="1" ht="20.100000000000001" customHeight="1">
      <c r="A25" s="11">
        <v>6</v>
      </c>
      <c r="B25" s="12" t="s">
        <v>29</v>
      </c>
      <c r="C25" s="35">
        <f>+'[1]II TTR CHI'!$E$35</f>
        <v>149051</v>
      </c>
      <c r="D25" s="35">
        <f>+'[1]II TTR CHI'!$F$35</f>
        <v>153818</v>
      </c>
      <c r="E25" s="35"/>
      <c r="F25" s="27">
        <f t="shared" si="1"/>
        <v>0</v>
      </c>
    </row>
    <row r="26" spans="1:6" s="6" customFormat="1" ht="20.100000000000001" customHeight="1">
      <c r="A26" s="9" t="s">
        <v>12</v>
      </c>
      <c r="B26" s="10" t="s">
        <v>30</v>
      </c>
      <c r="C26" s="34">
        <f>+C27</f>
        <v>5163983</v>
      </c>
      <c r="D26" s="34">
        <f>+D27+D28</f>
        <v>4647584.7</v>
      </c>
      <c r="E26" s="34">
        <f>+E27+E28</f>
        <v>1037912</v>
      </c>
      <c r="F26" s="30">
        <f t="shared" si="1"/>
        <v>0.20099059195198746</v>
      </c>
    </row>
    <row r="27" spans="1:6" s="6" customFormat="1" ht="20.100000000000001" customHeight="1">
      <c r="A27" s="11">
        <v>1</v>
      </c>
      <c r="B27" s="12" t="s">
        <v>31</v>
      </c>
      <c r="C27" s="35">
        <f>+'[1]II TTR CHI'!$E$40+C28</f>
        <v>5163983</v>
      </c>
      <c r="D27" s="35">
        <f>+'[1]II TTR CHI'!$F$40</f>
        <v>4647584.7</v>
      </c>
      <c r="E27" s="35">
        <f>+'[1]II TTR CHI'!$G$40</f>
        <v>1037912</v>
      </c>
      <c r="F27" s="27">
        <f t="shared" si="1"/>
        <v>0.20099059195198746</v>
      </c>
    </row>
    <row r="28" spans="1:6" s="6" customFormat="1" ht="18.75" customHeight="1">
      <c r="A28" s="11">
        <f>A27+1</f>
        <v>2</v>
      </c>
      <c r="B28" s="58" t="s">
        <v>32</v>
      </c>
      <c r="C28" s="35"/>
      <c r="D28" s="35"/>
      <c r="E28" s="35"/>
      <c r="F28" s="27"/>
    </row>
    <row r="29" spans="1:6" s="6" customFormat="1" ht="20.100000000000001" customHeight="1">
      <c r="A29" s="16" t="s">
        <v>16</v>
      </c>
      <c r="B29" s="17" t="s">
        <v>33</v>
      </c>
      <c r="C29" s="35"/>
      <c r="D29" s="35"/>
      <c r="E29" s="35"/>
      <c r="F29" s="27"/>
    </row>
    <row r="30" spans="1:6" s="6" customFormat="1" ht="20.100000000000001" customHeight="1">
      <c r="A30" s="9" t="s">
        <v>34</v>
      </c>
      <c r="B30" s="18" t="s">
        <v>35</v>
      </c>
      <c r="C30" s="34">
        <f>+'[1]II TTR CHI'!$E$20</f>
        <v>5400</v>
      </c>
      <c r="D30" s="34">
        <f>+C30</f>
        <v>5400</v>
      </c>
      <c r="E30" s="34"/>
      <c r="F30" s="30">
        <f t="shared" si="1"/>
        <v>0</v>
      </c>
    </row>
    <row r="31" spans="1:6" s="6" customFormat="1" ht="18" customHeight="1">
      <c r="A31" s="9" t="s">
        <v>36</v>
      </c>
      <c r="B31" s="18" t="s">
        <v>37</v>
      </c>
      <c r="C31" s="35"/>
      <c r="D31" s="35"/>
      <c r="E31" s="35"/>
      <c r="F31" s="27"/>
    </row>
    <row r="32" spans="1:6" s="6" customFormat="1" ht="20.100000000000001" customHeight="1">
      <c r="A32" s="19">
        <v>1</v>
      </c>
      <c r="B32" s="20" t="s">
        <v>38</v>
      </c>
      <c r="C32" s="35"/>
      <c r="D32" s="35"/>
      <c r="E32" s="35"/>
      <c r="F32" s="27"/>
    </row>
    <row r="33" spans="1:8" s="6" customFormat="1" ht="30.75" customHeight="1">
      <c r="A33" s="19">
        <v>2</v>
      </c>
      <c r="B33" s="20" t="s">
        <v>39</v>
      </c>
      <c r="C33" s="35"/>
      <c r="D33" s="35"/>
      <c r="E33" s="35"/>
      <c r="F33" s="27"/>
    </row>
    <row r="34" spans="1:8" s="6" customFormat="1" ht="20.100000000000001" customHeight="1">
      <c r="A34" s="9" t="s">
        <v>40</v>
      </c>
      <c r="B34" s="18" t="s">
        <v>41</v>
      </c>
      <c r="C34" s="35"/>
      <c r="D34" s="35"/>
      <c r="E34" s="35"/>
      <c r="F34" s="27"/>
    </row>
    <row r="35" spans="1:8" s="6" customFormat="1" ht="20.100000000000001" customHeight="1">
      <c r="A35" s="15">
        <v>1</v>
      </c>
      <c r="B35" s="21" t="s">
        <v>42</v>
      </c>
      <c r="C35" s="35"/>
      <c r="D35" s="35"/>
      <c r="E35" s="35"/>
      <c r="F35" s="27"/>
    </row>
    <row r="36" spans="1:8" s="6" customFormat="1" ht="20.100000000000001" customHeight="1">
      <c r="A36" s="22">
        <v>2</v>
      </c>
      <c r="B36" s="23" t="s">
        <v>43</v>
      </c>
      <c r="C36" s="36"/>
      <c r="D36" s="36"/>
      <c r="E36" s="36"/>
      <c r="F36" s="61"/>
    </row>
    <row r="37" spans="1:8" ht="21" customHeight="1">
      <c r="A37" s="24" t="s">
        <v>44</v>
      </c>
      <c r="B37" s="25"/>
      <c r="C37" s="33"/>
      <c r="D37" s="33"/>
      <c r="E37" s="33"/>
      <c r="F37" s="28"/>
    </row>
    <row r="38" spans="1:8" ht="31.5" customHeight="1">
      <c r="A38" s="52" t="s">
        <v>45</v>
      </c>
      <c r="B38" s="52"/>
      <c r="C38" s="52"/>
      <c r="D38" s="52"/>
      <c r="E38" s="52"/>
      <c r="F38" s="52"/>
      <c r="G38" s="25"/>
      <c r="H38" s="25"/>
    </row>
    <row r="39" spans="1:8" ht="18.75">
      <c r="A39" s="6"/>
      <c r="B39" s="40"/>
      <c r="C39" s="41"/>
      <c r="D39" s="41"/>
      <c r="E39" s="41"/>
      <c r="F39" s="41"/>
    </row>
    <row r="40" spans="1:8" ht="11.25" customHeight="1">
      <c r="A40" s="6"/>
      <c r="B40" s="6"/>
      <c r="C40" s="33"/>
      <c r="D40" s="33"/>
      <c r="E40" s="33"/>
      <c r="F40" s="28"/>
    </row>
    <row r="41" spans="1:8" ht="18.75">
      <c r="A41" s="6"/>
      <c r="B41" s="6"/>
      <c r="C41" s="33"/>
      <c r="D41" s="33"/>
      <c r="E41" s="33"/>
      <c r="F41" s="28"/>
    </row>
    <row r="42" spans="1:8" ht="18.75">
      <c r="A42" s="6"/>
      <c r="B42" s="6"/>
      <c r="C42" s="33"/>
      <c r="D42" s="33"/>
      <c r="E42" s="33"/>
      <c r="F42" s="28"/>
    </row>
    <row r="43" spans="1:8" ht="18.75">
      <c r="A43" s="6"/>
      <c r="B43" s="6"/>
      <c r="C43" s="33"/>
      <c r="D43" s="33"/>
      <c r="E43" s="33"/>
      <c r="F43" s="28"/>
    </row>
    <row r="44" spans="1:8" ht="18.75">
      <c r="A44" s="6"/>
      <c r="B44" s="6"/>
      <c r="C44" s="33"/>
      <c r="D44" s="33"/>
      <c r="E44" s="33"/>
      <c r="F44" s="28"/>
    </row>
    <row r="45" spans="1:8" ht="18.75">
      <c r="A45" s="6"/>
      <c r="B45" s="6"/>
      <c r="C45" s="33"/>
      <c r="D45" s="33"/>
      <c r="E45" s="33"/>
      <c r="F45" s="28"/>
    </row>
    <row r="46" spans="1:8" ht="18.75">
      <c r="A46" s="6"/>
      <c r="B46" s="6"/>
      <c r="C46" s="33"/>
      <c r="D46" s="33"/>
      <c r="E46" s="33"/>
      <c r="F46" s="28"/>
    </row>
    <row r="47" spans="1:8" ht="18.75">
      <c r="A47" s="6"/>
      <c r="B47" s="6"/>
      <c r="C47" s="33"/>
      <c r="D47" s="33"/>
      <c r="E47" s="33"/>
      <c r="F47" s="28"/>
    </row>
    <row r="48" spans="1:8" ht="18.75">
      <c r="A48" s="6"/>
      <c r="B48" s="6"/>
      <c r="C48" s="33"/>
      <c r="D48" s="33"/>
      <c r="E48" s="33"/>
      <c r="F48" s="28"/>
    </row>
    <row r="49" spans="1:6" ht="22.5" customHeight="1">
      <c r="A49" s="6"/>
      <c r="B49" s="6"/>
      <c r="C49" s="33"/>
      <c r="D49" s="33"/>
      <c r="E49" s="33"/>
      <c r="F49" s="28"/>
    </row>
    <row r="50" spans="1:6" ht="18.75">
      <c r="A50" s="6"/>
      <c r="B50" s="6"/>
      <c r="C50" s="33"/>
      <c r="D50" s="33"/>
      <c r="E50" s="33"/>
      <c r="F50" s="28"/>
    </row>
    <row r="51" spans="1:6" ht="18.75">
      <c r="A51" s="6"/>
      <c r="B51" s="6"/>
      <c r="C51" s="33"/>
      <c r="D51" s="33"/>
      <c r="E51" s="33"/>
      <c r="F51" s="28"/>
    </row>
    <row r="52" spans="1:6" ht="18.75">
      <c r="A52" s="6"/>
      <c r="B52" s="6"/>
      <c r="C52" s="33"/>
      <c r="D52" s="33"/>
      <c r="E52" s="33"/>
      <c r="F52" s="28"/>
    </row>
    <row r="53" spans="1:6" ht="18.75">
      <c r="A53" s="6"/>
      <c r="B53" s="6"/>
      <c r="C53" s="33"/>
      <c r="D53" s="33"/>
      <c r="E53" s="33"/>
      <c r="F53" s="28"/>
    </row>
  </sheetData>
  <mergeCells count="12">
    <mergeCell ref="B39:F39"/>
    <mergeCell ref="E1:F1"/>
    <mergeCell ref="E4:F4"/>
    <mergeCell ref="A5:A7"/>
    <mergeCell ref="B5:B7"/>
    <mergeCell ref="C5:C7"/>
    <mergeCell ref="A38:F38"/>
    <mergeCell ref="A2:F2"/>
    <mergeCell ref="F5:F7"/>
    <mergeCell ref="D5:D7"/>
    <mergeCell ref="E5:E7"/>
    <mergeCell ref="A3:F3"/>
  </mergeCells>
  <printOptions horizontalCentered="1"/>
  <pageMargins left="0.25" right="0.35" top="0.75" bottom="0.5" header="0.3" footer="0.3"/>
  <pageSetup paperSize="9" scale="93" orientation="portrait" r:id="rId1"/>
  <headerFooter differentFirst="1">
    <oddHeader>&amp;C2</oddHeader>
  </headerFooter>
  <rowBreaks count="1" manualBreakCount="1">
    <brk id="3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27A742-7851-468C-854E-9FA595A73185}">
  <ds:schemaRefs>
    <ds:schemaRef ds:uri="http://schemas.microsoft.com/sharepoint/v3/contenttype/forms"/>
  </ds:schemaRefs>
</ds:datastoreItem>
</file>

<file path=customXml/itemProps2.xml><?xml version="1.0" encoding="utf-8"?>
<ds:datastoreItem xmlns:ds="http://schemas.openxmlformats.org/officeDocument/2006/customXml" ds:itemID="{985B019B-85D7-47D5-979B-FAC6D85D3B30}">
  <ds:schemaRefs>
    <ds:schemaRef ds:uri="http://schemas.microsoft.com/office/2006/metadata/properties"/>
    <ds:schemaRef ds:uri="http://purl.org/dc/terms/"/>
    <ds:schemaRef ds:uri="http://purl.org/dc/dcmityp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744E9480-35C4-4DA2-9200-BD0A52026B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Nguyen Thi Hong Nhung</cp:lastModifiedBy>
  <cp:lastPrinted>2021-12-09T03:39:47Z</cp:lastPrinted>
  <dcterms:created xsi:type="dcterms:W3CDTF">2018-08-22T07:49:45Z</dcterms:created>
  <dcterms:modified xsi:type="dcterms:W3CDTF">2021-12-09T03:40:20Z</dcterms:modified>
</cp:coreProperties>
</file>