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NHUNG\Google Drive\NĂM 2022\CÔNG KHAI\DỰ TOÁN 2022\TRÌNH HĐND\"/>
    </mc:Choice>
  </mc:AlternateContent>
  <bookViews>
    <workbookView xWindow="-120" yWindow="-120" windowWidth="15480" windowHeight="7875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K8" i="1"/>
  <c r="L8" i="1"/>
  <c r="M8" i="1"/>
  <c r="N8" i="1"/>
  <c r="O8" i="1"/>
  <c r="D8" i="1"/>
  <c r="A16" i="1"/>
  <c r="A18" i="1"/>
  <c r="A20" i="1"/>
  <c r="A22" i="1"/>
  <c r="C14" i="1"/>
  <c r="C9" i="1"/>
  <c r="C17" i="1"/>
  <c r="C10" i="1"/>
  <c r="C8" i="1" s="1"/>
  <c r="C12" i="1"/>
  <c r="C16" i="1"/>
  <c r="C18" i="1"/>
  <c r="C11" i="1"/>
  <c r="C13" i="1"/>
  <c r="C15" i="1"/>
  <c r="M9" i="1"/>
  <c r="A12" i="1"/>
  <c r="A14" i="1"/>
  <c r="D9" i="1"/>
  <c r="D13" i="1"/>
  <c r="F9" i="1"/>
  <c r="M10" i="1" l="1"/>
  <c r="L9" i="1"/>
  <c r="A10" i="1" l="1"/>
</calcChain>
</file>

<file path=xl/sharedStrings.xml><?xml version="1.0" encoding="utf-8"?>
<sst xmlns="http://schemas.openxmlformats.org/spreadsheetml/2006/main" count="37" uniqueCount="36">
  <si>
    <t>Đơn vị: Triệu đồng</t>
  </si>
  <si>
    <t>STT</t>
  </si>
  <si>
    <t>TÊN ĐƠN VỊ</t>
  </si>
  <si>
    <t>TỔNG SỐ</t>
  </si>
  <si>
    <t>Biểu số 39/CK-NSNN</t>
  </si>
  <si>
    <t>TRONG ĐÓ:</t>
  </si>
  <si>
    <t>CHI GIÁO DỤC - ĐÀO TẠO VÀ DẠY NGHỀ</t>
  </si>
  <si>
    <t>CHI KHOA HỌC VÀ CÔNG NGHỆ</t>
  </si>
  <si>
    <t>CHI Y TẾ, DÂN SỐ VÀ GIA ĐÌNH</t>
  </si>
  <si>
    <t>CHI VĂN HÓA THÔNG TIN</t>
  </si>
  <si>
    <t>CHI PHÁT THANH, TRUYỀN HÌNH, THÔNG TẤN</t>
  </si>
  <si>
    <t>CHI THỂ DỤC THỂ THAO</t>
  </si>
  <si>
    <t>CHI BẢO VỆ MÔI TRƯỜNG</t>
  </si>
  <si>
    <t>CHI CÁC HOẠT ĐỘNG KINH TẾ</t>
  </si>
  <si>
    <t>TRONG ĐÓ</t>
  </si>
  <si>
    <t>CHI HOẠT ĐỘNG CỦA CƠ QUAN QUẢN LÝ NHÀ NƯỚC, ĐẢNG, ĐOÀN THỂ</t>
  </si>
  <si>
    <t>CHI BẢO ĐẢM XÃ HỘI</t>
  </si>
  <si>
    <t>CHI GIAO THÔNG</t>
  </si>
  <si>
    <t>CHI NÔNG NGHIỆP, LÂM NGHIỆP, THỦY LỢI, THỦY SẢN</t>
  </si>
  <si>
    <t>UBND TỈNH ĐỒNG NAI</t>
  </si>
  <si>
    <t>(Đính kèm công văn số          /STC-QLNS ngày        /12/2021 của Sở Tài chính Đồng Nai)</t>
  </si>
  <si>
    <t>DỰ TOÁN CHI ĐẦU TƯ PHÁT TRIỂN CỦA NGÂN SÁCH CẤP TỈNH CHO TỪNG CƠ QUAN, TỔ CHỨC THEO LĨNH VỰC NĂM 2022</t>
  </si>
  <si>
    <t>Ban Quản lý dự án đầu tư xây dựng tỉnh</t>
  </si>
  <si>
    <t>Công ty TNHH MTV Khai thác công trình thủy lợi</t>
  </si>
  <si>
    <t xml:space="preserve">Chi cục Kiểm lâm </t>
  </si>
  <si>
    <t>Khu bảo tồn thiên nhiên văn hóa Đồng Nai</t>
  </si>
  <si>
    <t>Trường Cao đẳng công nghệ Đồng Nai</t>
  </si>
  <si>
    <t>Trường Đại học Đồng Nai</t>
  </si>
  <si>
    <t>Nhà hát nghệ thuật Đồng Nai</t>
  </si>
  <si>
    <t>Công an tỉnh Đồng Nai</t>
  </si>
  <si>
    <t>Bộ Chỉ huy quân sự tỉnh</t>
  </si>
  <si>
    <t>Chi cục trồng trọt</t>
  </si>
  <si>
    <t>Trung tâm dịch vụ nông nghiệp</t>
  </si>
  <si>
    <t>Trung tâm huấn luyện và thi đấu thể dục thể thao</t>
  </si>
  <si>
    <t>Sở Giáo dục Đồng Nai</t>
  </si>
  <si>
    <t>Bệnh viện Nhi đồng Đồng Nai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</si>
</sst>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###"/>
    <numFmt numFmtId="165" formatCode="#,###;\-#,###;&quot;&quot;;_(@_)"/>
    <numFmt numFmtId="167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2"/>
      <name val=".VnArial Narrow"/>
      <family val="2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3"/>
      <name val=".VnTime"/>
      <family val="2"/>
    </font>
    <font>
      <sz val="11"/>
      <name val="Times New Roman"/>
      <family val="1"/>
      <charset val="163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b/>
      <sz val="11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12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0" fontId="8" fillId="0" borderId="0"/>
    <xf numFmtId="0" fontId="2" fillId="0" borderId="0"/>
    <xf numFmtId="0" fontId="13" fillId="0" borderId="0"/>
    <xf numFmtId="0" fontId="7" fillId="0" borderId="0"/>
    <xf numFmtId="0" fontId="10" fillId="0" borderId="0"/>
    <xf numFmtId="0" fontId="1" fillId="0" borderId="0"/>
    <xf numFmtId="43" fontId="14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Fill="1" applyAlignment="1"/>
    <xf numFmtId="0" fontId="3" fillId="0" borderId="0" xfId="0" applyFont="1" applyFill="1"/>
    <xf numFmtId="0" fontId="5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/>
    <xf numFmtId="164" fontId="6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164" fontId="11" fillId="0" borderId="1" xfId="0" applyNumberFormat="1" applyFont="1" applyFill="1" applyBorder="1" applyAlignment="1" applyProtection="1">
      <alignment horizontal="center" vertical="center" wrapText="1"/>
    </xf>
    <xf numFmtId="167" fontId="3" fillId="0" borderId="0" xfId="11" applyNumberFormat="1" applyFont="1" applyFill="1" applyAlignment="1">
      <alignment horizontal="right" vertical="center"/>
    </xf>
    <xf numFmtId="167" fontId="3" fillId="0" borderId="0" xfId="11" applyNumberFormat="1" applyFont="1" applyFill="1" applyAlignment="1">
      <alignment vertical="center"/>
    </xf>
    <xf numFmtId="167" fontId="11" fillId="0" borderId="0" xfId="11" applyNumberFormat="1" applyFont="1" applyFill="1" applyAlignment="1">
      <alignment vertical="center"/>
    </xf>
    <xf numFmtId="167" fontId="4" fillId="0" borderId="0" xfId="11" applyNumberFormat="1" applyFont="1" applyFill="1" applyAlignment="1">
      <alignment horizontal="right" vertical="center"/>
    </xf>
    <xf numFmtId="167" fontId="5" fillId="0" borderId="0" xfId="11" applyNumberFormat="1" applyFont="1" applyFill="1" applyAlignment="1">
      <alignment horizontal="center" vertical="center" wrapText="1"/>
    </xf>
    <xf numFmtId="167" fontId="3" fillId="0" borderId="0" xfId="11" applyNumberFormat="1" applyFont="1" applyFill="1"/>
    <xf numFmtId="167" fontId="12" fillId="0" borderId="0" xfId="11" applyNumberFormat="1" applyFont="1" applyFill="1" applyBorder="1" applyAlignment="1">
      <alignment horizontal="right"/>
    </xf>
    <xf numFmtId="167" fontId="11" fillId="0" borderId="1" xfId="11" applyNumberFormat="1" applyFont="1" applyFill="1" applyBorder="1" applyAlignment="1" applyProtection="1">
      <alignment horizontal="center" vertical="center" wrapText="1"/>
    </xf>
    <xf numFmtId="167" fontId="11" fillId="0" borderId="1" xfId="11" applyNumberFormat="1" applyFont="1" applyFill="1" applyBorder="1" applyAlignment="1">
      <alignment horizontal="center" vertical="center" wrapText="1"/>
    </xf>
    <xf numFmtId="167" fontId="11" fillId="0" borderId="3" xfId="11" applyNumberFormat="1" applyFont="1" applyFill="1" applyBorder="1"/>
    <xf numFmtId="167" fontId="11" fillId="0" borderId="1" xfId="11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7" fontId="11" fillId="0" borderId="3" xfId="11" applyNumberFormat="1" applyFont="1" applyFill="1" applyBorder="1" applyAlignment="1">
      <alignment horizontal="center" vertical="center"/>
    </xf>
    <xf numFmtId="167" fontId="11" fillId="0" borderId="3" xfId="11" applyNumberFormat="1" applyFont="1" applyFill="1" applyBorder="1" applyAlignment="1" applyProtection="1">
      <alignment horizontal="left" vertical="center"/>
    </xf>
    <xf numFmtId="167" fontId="11" fillId="0" borderId="2" xfId="11" applyNumberFormat="1" applyFont="1" applyFill="1" applyBorder="1"/>
    <xf numFmtId="164" fontId="15" fillId="0" borderId="1" xfId="0" applyNumberFormat="1" applyFont="1" applyFill="1" applyBorder="1" applyAlignment="1" applyProtection="1">
      <alignment horizontal="center" vertical="center"/>
    </xf>
    <xf numFmtId="167" fontId="11" fillId="0" borderId="2" xfId="11" applyNumberFormat="1" applyFont="1" applyFill="1" applyBorder="1" applyAlignment="1">
      <alignment horizontal="center" vertical="center"/>
    </xf>
    <xf numFmtId="167" fontId="11" fillId="0" borderId="2" xfId="11" applyNumberFormat="1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center"/>
    </xf>
    <xf numFmtId="167" fontId="6" fillId="0" borderId="1" xfId="11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 wrapText="1"/>
    </xf>
  </cellXfs>
  <cellStyles count="12">
    <cellStyle name="Comma" xfId="11" builtinId="3"/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Q5" sqref="Q5"/>
    </sheetView>
  </sheetViews>
  <sheetFormatPr defaultColWidth="11.7109375" defaultRowHeight="15.75" x14ac:dyDescent="0.25"/>
  <cols>
    <col min="1" max="1" width="4" style="29" customWidth="1"/>
    <col min="2" max="2" width="39.7109375" style="2" customWidth="1"/>
    <col min="3" max="3" width="11.140625" style="2" customWidth="1"/>
    <col min="4" max="4" width="11.140625" style="16" customWidth="1"/>
    <col min="5" max="5" width="11.140625" style="16" hidden="1" customWidth="1"/>
    <col min="6" max="6" width="7.7109375" style="16" customWidth="1"/>
    <col min="7" max="7" width="8" style="16" customWidth="1"/>
    <col min="8" max="9" width="11.140625" style="16" hidden="1" customWidth="1"/>
    <col min="10" max="10" width="9" style="16" customWidth="1"/>
    <col min="11" max="11" width="11.140625" style="16" hidden="1" customWidth="1"/>
    <col min="12" max="14" width="11.140625" style="16" customWidth="1"/>
    <col min="15" max="15" width="9.5703125" style="16" customWidth="1"/>
    <col min="16" max="16384" width="11.7109375" style="2"/>
  </cols>
  <sheetData>
    <row r="1" spans="1:15" s="7" customFormat="1" ht="27.75" customHeight="1" x14ac:dyDescent="0.25">
      <c r="A1" s="1" t="s">
        <v>19</v>
      </c>
      <c r="B1" s="4"/>
      <c r="D1" s="11"/>
      <c r="E1" s="11"/>
      <c r="F1" s="11"/>
      <c r="G1" s="12"/>
      <c r="H1" s="13"/>
      <c r="I1" s="12"/>
      <c r="J1" s="12"/>
      <c r="K1" s="12"/>
      <c r="L1" s="12"/>
      <c r="M1" s="12"/>
      <c r="N1" s="12"/>
      <c r="O1" s="14" t="s">
        <v>4</v>
      </c>
    </row>
    <row r="2" spans="1:15" ht="35.25" customHeight="1" x14ac:dyDescent="0.25">
      <c r="A2" s="31" t="s">
        <v>21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5.75" customHeight="1" x14ac:dyDescent="0.25">
      <c r="A3" s="9" t="s">
        <v>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28.9" customHeight="1" x14ac:dyDescent="0.25">
      <c r="A4" s="8"/>
      <c r="B4" s="3"/>
      <c r="C4" s="3"/>
      <c r="D4" s="15"/>
      <c r="E4" s="15"/>
      <c r="F4" s="15"/>
      <c r="G4" s="15"/>
      <c r="H4" s="15"/>
      <c r="I4" s="15"/>
      <c r="O4" s="17" t="s">
        <v>0</v>
      </c>
    </row>
    <row r="5" spans="1:15" s="5" customFormat="1" ht="21.6" customHeight="1" x14ac:dyDescent="0.2">
      <c r="A5" s="10" t="s">
        <v>1</v>
      </c>
      <c r="B5" s="10" t="s">
        <v>2</v>
      </c>
      <c r="C5" s="10" t="s">
        <v>3</v>
      </c>
      <c r="D5" s="18" t="s">
        <v>5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s="5" customFormat="1" ht="27.75" customHeight="1" x14ac:dyDescent="0.2">
      <c r="A6" s="10"/>
      <c r="B6" s="10"/>
      <c r="C6" s="10"/>
      <c r="D6" s="18" t="s">
        <v>6</v>
      </c>
      <c r="E6" s="18" t="s">
        <v>7</v>
      </c>
      <c r="F6" s="18" t="s">
        <v>8</v>
      </c>
      <c r="G6" s="19" t="s">
        <v>9</v>
      </c>
      <c r="H6" s="19" t="s">
        <v>10</v>
      </c>
      <c r="I6" s="19" t="s">
        <v>11</v>
      </c>
      <c r="J6" s="19" t="s">
        <v>12</v>
      </c>
      <c r="K6" s="19" t="s">
        <v>13</v>
      </c>
      <c r="L6" s="19" t="s">
        <v>14</v>
      </c>
      <c r="M6" s="19"/>
      <c r="N6" s="19" t="s">
        <v>15</v>
      </c>
      <c r="O6" s="19" t="s">
        <v>16</v>
      </c>
    </row>
    <row r="7" spans="1:15" s="6" customFormat="1" ht="76.5" x14ac:dyDescent="0.25">
      <c r="A7" s="10"/>
      <c r="B7" s="10"/>
      <c r="C7" s="10"/>
      <c r="D7" s="18"/>
      <c r="E7" s="18"/>
      <c r="F7" s="18"/>
      <c r="G7" s="19"/>
      <c r="H7" s="19"/>
      <c r="I7" s="19"/>
      <c r="J7" s="19"/>
      <c r="K7" s="19"/>
      <c r="L7" s="21" t="s">
        <v>17</v>
      </c>
      <c r="M7" s="21" t="s">
        <v>18</v>
      </c>
      <c r="N7" s="19"/>
      <c r="O7" s="19"/>
    </row>
    <row r="8" spans="1:15" s="7" customFormat="1" ht="28.9" customHeight="1" x14ac:dyDescent="0.25">
      <c r="A8" s="26"/>
      <c r="B8" s="22" t="s">
        <v>3</v>
      </c>
      <c r="C8" s="22">
        <f>SUM(C9:C22)</f>
        <v>821449</v>
      </c>
      <c r="D8" s="30">
        <f>SUM(D9:D22)</f>
        <v>77300</v>
      </c>
      <c r="E8" s="30">
        <f t="shared" ref="E8:O8" si="0">SUM(E9:E22)</f>
        <v>0</v>
      </c>
      <c r="F8" s="30">
        <f t="shared" si="0"/>
        <v>55398</v>
      </c>
      <c r="G8" s="30">
        <f t="shared" si="0"/>
        <v>61600</v>
      </c>
      <c r="H8" s="30">
        <f t="shared" si="0"/>
        <v>0</v>
      </c>
      <c r="I8" s="30">
        <f t="shared" si="0"/>
        <v>0</v>
      </c>
      <c r="J8" s="30">
        <f t="shared" si="0"/>
        <v>15000</v>
      </c>
      <c r="K8" s="30">
        <f t="shared" si="0"/>
        <v>0</v>
      </c>
      <c r="L8" s="30">
        <f t="shared" si="0"/>
        <v>335776</v>
      </c>
      <c r="M8" s="30">
        <f t="shared" si="0"/>
        <v>147895</v>
      </c>
      <c r="N8" s="30">
        <f t="shared" si="0"/>
        <v>0</v>
      </c>
      <c r="O8" s="30">
        <f t="shared" si="0"/>
        <v>0</v>
      </c>
    </row>
    <row r="9" spans="1:15" s="5" customFormat="1" ht="17.25" customHeight="1" x14ac:dyDescent="0.2">
      <c r="A9" s="23">
        <v>1</v>
      </c>
      <c r="B9" s="24" t="s">
        <v>22</v>
      </c>
      <c r="C9" s="20">
        <f>SUM(D9:O9)+500+500+500+500+20+20+20+20+520+1000+1800+1000+500+20+1800+20+300+20+20+20</f>
        <v>536874</v>
      </c>
      <c r="D9" s="20">
        <f>15000+40000</f>
        <v>55000</v>
      </c>
      <c r="E9" s="20"/>
      <c r="F9" s="20">
        <f>2500+4898+6000+5000+5000+5000+7000+20000</f>
        <v>55398</v>
      </c>
      <c r="G9" s="20">
        <v>6600</v>
      </c>
      <c r="H9" s="20"/>
      <c r="I9" s="20"/>
      <c r="J9" s="20">
        <v>15000</v>
      </c>
      <c r="K9" s="20"/>
      <c r="L9" s="20">
        <f>4350+60000+20000+40000+3000+2000+100000+20000+10000+35000+8426+30000</f>
        <v>332776</v>
      </c>
      <c r="M9" s="20">
        <f>10000+53000</f>
        <v>63000</v>
      </c>
      <c r="N9" s="20"/>
      <c r="O9" s="20"/>
    </row>
    <row r="10" spans="1:15" s="5" customFormat="1" ht="17.25" customHeight="1" x14ac:dyDescent="0.2">
      <c r="A10" s="23">
        <f>A9+1</f>
        <v>2</v>
      </c>
      <c r="B10" s="24" t="s">
        <v>23</v>
      </c>
      <c r="C10" s="20">
        <f>SUM(D10:O10)+20+20+20</f>
        <v>78060</v>
      </c>
      <c r="D10" s="20"/>
      <c r="E10" s="20"/>
      <c r="F10" s="20"/>
      <c r="G10" s="20"/>
      <c r="H10" s="20"/>
      <c r="I10" s="20"/>
      <c r="J10" s="20"/>
      <c r="K10" s="20"/>
      <c r="L10" s="20">
        <v>3000</v>
      </c>
      <c r="M10" s="20">
        <f>40000+35000</f>
        <v>75000</v>
      </c>
      <c r="N10" s="20"/>
      <c r="O10" s="20"/>
    </row>
    <row r="11" spans="1:15" s="5" customFormat="1" ht="17.25" customHeight="1" x14ac:dyDescent="0.2">
      <c r="A11" s="23">
        <v>3</v>
      </c>
      <c r="B11" s="24" t="s">
        <v>24</v>
      </c>
      <c r="C11" s="20">
        <f t="shared" ref="C10:C15" si="1">SUM(D11:O11)</f>
        <v>9895</v>
      </c>
      <c r="D11" s="20"/>
      <c r="E11" s="20"/>
      <c r="F11" s="20"/>
      <c r="G11" s="20"/>
      <c r="H11" s="20"/>
      <c r="I11" s="20"/>
      <c r="J11" s="20"/>
      <c r="K11" s="20"/>
      <c r="L11" s="20"/>
      <c r="M11" s="20">
        <v>9895</v>
      </c>
      <c r="N11" s="20"/>
      <c r="O11" s="20"/>
    </row>
    <row r="12" spans="1:15" s="5" customFormat="1" ht="17.25" customHeight="1" x14ac:dyDescent="0.2">
      <c r="A12" s="23">
        <f t="shared" ref="A12:A15" si="2">A11+1</f>
        <v>4</v>
      </c>
      <c r="B12" s="24" t="s">
        <v>25</v>
      </c>
      <c r="C12" s="20">
        <f>SUM(D12:O12)+100</f>
        <v>50100</v>
      </c>
      <c r="D12" s="20"/>
      <c r="E12" s="20"/>
      <c r="F12" s="20"/>
      <c r="G12" s="20">
        <v>50000</v>
      </c>
      <c r="H12" s="20"/>
      <c r="I12" s="20"/>
      <c r="J12" s="20"/>
      <c r="K12" s="20"/>
      <c r="L12" s="20"/>
      <c r="M12" s="20"/>
      <c r="N12" s="20"/>
      <c r="O12" s="20"/>
    </row>
    <row r="13" spans="1:15" s="5" customFormat="1" ht="17.25" customHeight="1" x14ac:dyDescent="0.2">
      <c r="A13" s="23">
        <v>5</v>
      </c>
      <c r="B13" s="24" t="s">
        <v>26</v>
      </c>
      <c r="C13" s="20">
        <f t="shared" si="1"/>
        <v>20000</v>
      </c>
      <c r="D13" s="20">
        <f>4000+8000+8000</f>
        <v>20000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5" customFormat="1" ht="17.25" customHeight="1" x14ac:dyDescent="0.2">
      <c r="A14" s="23">
        <f t="shared" ref="A14:A22" si="3">A13+1</f>
        <v>6</v>
      </c>
      <c r="B14" s="24" t="s">
        <v>27</v>
      </c>
      <c r="C14" s="20">
        <f>SUM(D14:O14)+20</f>
        <v>2320</v>
      </c>
      <c r="D14" s="20">
        <v>2300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5" customFormat="1" ht="17.25" customHeight="1" x14ac:dyDescent="0.2">
      <c r="A15" s="23">
        <v>7</v>
      </c>
      <c r="B15" s="24" t="s">
        <v>28</v>
      </c>
      <c r="C15" s="20">
        <f t="shared" si="1"/>
        <v>5000</v>
      </c>
      <c r="D15" s="20"/>
      <c r="E15" s="20"/>
      <c r="F15" s="20"/>
      <c r="G15" s="20">
        <v>5000</v>
      </c>
      <c r="H15" s="20"/>
      <c r="I15" s="20"/>
      <c r="J15" s="20"/>
      <c r="K15" s="20"/>
      <c r="L15" s="20"/>
      <c r="M15" s="20"/>
      <c r="N15" s="20"/>
      <c r="O15" s="20"/>
    </row>
    <row r="16" spans="1:15" s="5" customFormat="1" ht="17.25" customHeight="1" x14ac:dyDescent="0.2">
      <c r="A16" s="23">
        <f t="shared" si="3"/>
        <v>8</v>
      </c>
      <c r="B16" s="24" t="s">
        <v>29</v>
      </c>
      <c r="C16" s="20">
        <f>100000+100+400+1000+500</f>
        <v>102000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s="5" customFormat="1" ht="17.25" customHeight="1" x14ac:dyDescent="0.2">
      <c r="A17" s="23">
        <v>8</v>
      </c>
      <c r="B17" s="24" t="s">
        <v>30</v>
      </c>
      <c r="C17" s="20">
        <f>15000+100</f>
        <v>15100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s="5" customFormat="1" ht="17.25" customHeight="1" x14ac:dyDescent="0.2">
      <c r="A18" s="23">
        <f t="shared" si="3"/>
        <v>9</v>
      </c>
      <c r="B18" s="24" t="s">
        <v>31</v>
      </c>
      <c r="C18" s="20">
        <f>500+500</f>
        <v>1000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s="5" customFormat="1" ht="17.25" customHeight="1" x14ac:dyDescent="0.2">
      <c r="A19" s="23">
        <v>9</v>
      </c>
      <c r="B19" s="24" t="s">
        <v>32</v>
      </c>
      <c r="C19" s="20">
        <v>20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s="5" customFormat="1" ht="17.25" customHeight="1" x14ac:dyDescent="0.2">
      <c r="A20" s="23">
        <f t="shared" si="3"/>
        <v>10</v>
      </c>
      <c r="B20" s="24" t="s">
        <v>33</v>
      </c>
      <c r="C20" s="20">
        <v>30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s="5" customFormat="1" ht="17.25" customHeight="1" x14ac:dyDescent="0.2">
      <c r="A21" s="23">
        <v>10</v>
      </c>
      <c r="B21" s="24" t="s">
        <v>34</v>
      </c>
      <c r="C21" s="20">
        <v>1000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s="5" customFormat="1" ht="17.25" customHeight="1" x14ac:dyDescent="0.2">
      <c r="A22" s="27">
        <f t="shared" si="3"/>
        <v>11</v>
      </c>
      <c r="B22" s="28" t="s">
        <v>35</v>
      </c>
      <c r="C22" s="25">
        <v>50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</sheetData>
  <mergeCells count="17">
    <mergeCell ref="G6:G7"/>
    <mergeCell ref="H6:H7"/>
    <mergeCell ref="I6:I7"/>
    <mergeCell ref="O6:O7"/>
    <mergeCell ref="A2:O2"/>
    <mergeCell ref="A3:O3"/>
    <mergeCell ref="A5:A7"/>
    <mergeCell ref="B5:B7"/>
    <mergeCell ref="C5:C7"/>
    <mergeCell ref="D5:O5"/>
    <mergeCell ref="J6:J7"/>
    <mergeCell ref="K6:K7"/>
    <mergeCell ref="L6:M6"/>
    <mergeCell ref="N6:N7"/>
    <mergeCell ref="D6:D7"/>
    <mergeCell ref="E6:E7"/>
    <mergeCell ref="F6:F7"/>
  </mergeCells>
  <printOptions horizontalCentered="1"/>
  <pageMargins left="0.45" right="0.45" top="0.75" bottom="0.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C7E59C-AAB7-4EA6-AC5B-96920F9FE2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BA35FA7-AC2B-4865-9F0F-6F814AE302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CEC938-E375-4B9B-B46E-165CA557681C}">
  <ds:schemaRefs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Nguyen Thi Hong Nhung</cp:lastModifiedBy>
  <cp:lastPrinted>2021-12-13T08:41:18Z</cp:lastPrinted>
  <dcterms:created xsi:type="dcterms:W3CDTF">2018-08-22T07:49:45Z</dcterms:created>
  <dcterms:modified xsi:type="dcterms:W3CDTF">2021-12-13T08:42:51Z</dcterms:modified>
</cp:coreProperties>
</file>