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My Drive\NĂM 2025\CONG KHAI NGAN SACH\QUYET TOAN 2023\"/>
    </mc:Choice>
  </mc:AlternateContent>
  <bookViews>
    <workbookView xWindow="32763" yWindow="32763" windowWidth="19204" windowHeight="11393"/>
  </bookViews>
  <sheets>
    <sheet name="QT-2022-N-B63-TT343-75" sheetId="1" r:id="rId1"/>
  </sheets>
  <definedNames>
    <definedName name="_xlnm.Print_Titles" localSheetId="0">'QT-2022-N-B63-TT343-75'!$5:$7</definedName>
  </definedNames>
  <calcPr calcId="152511"/>
</workbook>
</file>

<file path=xl/calcChain.xml><?xml version="1.0" encoding="utf-8"?>
<calcChain xmlns="http://schemas.openxmlformats.org/spreadsheetml/2006/main">
  <c r="C8" i="1" l="1"/>
  <c r="E36" i="1"/>
  <c r="G42" i="1"/>
  <c r="D9" i="1" l="1"/>
  <c r="D8" i="1" s="1"/>
  <c r="C36" i="1" l="1"/>
  <c r="C9" i="1" s="1"/>
  <c r="G11" i="1"/>
  <c r="H9" i="1" l="1"/>
  <c r="H10" i="1"/>
  <c r="H11" i="1"/>
  <c r="H12" i="1"/>
  <c r="H13" i="1"/>
  <c r="H14" i="1"/>
  <c r="H15" i="1"/>
  <c r="H16" i="1"/>
  <c r="H19" i="1"/>
  <c r="H20" i="1"/>
  <c r="H26" i="1"/>
  <c r="H27" i="1"/>
  <c r="H28" i="1"/>
  <c r="H30" i="1"/>
  <c r="H31" i="1"/>
  <c r="H32" i="1"/>
  <c r="H33" i="1"/>
  <c r="H34" i="1"/>
  <c r="H8" i="1"/>
  <c r="G8" i="1" l="1"/>
  <c r="G26" i="1"/>
  <c r="G20" i="1"/>
  <c r="G27" i="1"/>
  <c r="G36" i="1"/>
  <c r="G37" i="1"/>
  <c r="G38" i="1"/>
  <c r="G39" i="1"/>
  <c r="G40" i="1"/>
  <c r="G41" i="1"/>
  <c r="G31" i="1" l="1"/>
  <c r="G33" i="1"/>
  <c r="G10" i="1"/>
  <c r="G9" i="1"/>
  <c r="G34" i="1"/>
  <c r="G32" i="1"/>
  <c r="G30" i="1"/>
  <c r="G28" i="1"/>
  <c r="G19" i="1"/>
  <c r="G17" i="1"/>
  <c r="G18" i="1"/>
  <c r="G16" i="1"/>
  <c r="G15" i="1"/>
  <c r="G14" i="1"/>
  <c r="G13" i="1"/>
  <c r="G12" i="1"/>
  <c r="A38" i="1" l="1"/>
  <c r="A39" i="1" s="1"/>
  <c r="A40" i="1" s="1"/>
  <c r="A41" i="1" s="1"/>
  <c r="A32" i="1"/>
  <c r="A33" i="1" s="1"/>
  <c r="A12" i="1"/>
  <c r="A13" i="1" s="1"/>
  <c r="A14" i="1" s="1"/>
  <c r="A15" i="1" s="1"/>
  <c r="A16" i="1" s="1"/>
  <c r="A19" i="1" s="1"/>
  <c r="A20" i="1" s="1"/>
  <c r="A25" i="1" s="1"/>
  <c r="A26" i="1" s="1"/>
  <c r="A27" i="1" s="1"/>
  <c r="A28" i="1" s="1"/>
  <c r="A29" i="1" s="1"/>
</calcChain>
</file>

<file path=xl/sharedStrings.xml><?xml version="1.0" encoding="utf-8"?>
<sst xmlns="http://schemas.openxmlformats.org/spreadsheetml/2006/main" count="69" uniqueCount="60">
  <si>
    <t>Đơn vị: Triệu đồng</t>
  </si>
  <si>
    <t>STT</t>
  </si>
  <si>
    <t>NỘI DUNG</t>
  </si>
  <si>
    <t>A</t>
  </si>
  <si>
    <t>B</t>
  </si>
  <si>
    <t>I</t>
  </si>
  <si>
    <t>II</t>
  </si>
  <si>
    <t>III</t>
  </si>
  <si>
    <t>IV</t>
  </si>
  <si>
    <t>C</t>
  </si>
  <si>
    <t>D</t>
  </si>
  <si>
    <t>-</t>
  </si>
  <si>
    <t>SO SÁNH (%)</t>
  </si>
  <si>
    <t>Thu nội địa</t>
  </si>
  <si>
    <t>Thu từ khu vực DNNN do Trung ương quản lý</t>
  </si>
  <si>
    <t xml:space="preserve">Thu từ khu vực doanh nghiệp có vốn đầu tư nước ngoài </t>
  </si>
  <si>
    <t>Thu từ khu vực kinh tế ngoài quốc doanh</t>
  </si>
  <si>
    <t>Thuế thu nhập cá nhân</t>
  </si>
  <si>
    <t>Thuế bảo vệ môi trường</t>
  </si>
  <si>
    <t>Thuế  BVMT thu từ hàng hóa sản xuất, kinh doanh trong nước</t>
  </si>
  <si>
    <t>Thuế  BVMT thu từ hàng hóa nhập khẩu</t>
  </si>
  <si>
    <t>Lệ phí trước bạ</t>
  </si>
  <si>
    <t xml:space="preserve">Thu phí, lệ phí </t>
  </si>
  <si>
    <t xml:space="preserve"> Phí và lệ phí trung ương</t>
  </si>
  <si>
    <t xml:space="preserve"> Phí và lệ phí huyện</t>
  </si>
  <si>
    <t xml:space="preserve"> Phí và lệ phí xã, phường</t>
  </si>
  <si>
    <t>Thuế sử dụng đất nông nghiệp</t>
  </si>
  <si>
    <t>Thuế sử dụng đất phi nông nghiệp</t>
  </si>
  <si>
    <t>Tiền cho thuê đất, thuê mặt nước</t>
  </si>
  <si>
    <t>Thu tiền sử dụng đất</t>
  </si>
  <si>
    <t>Tiền cho thuê và tiền bán nhà ở thuộc sở hữu nhà nước</t>
  </si>
  <si>
    <t>Thu từ hoạt động xổ số kiến thiết</t>
  </si>
  <si>
    <t>Thu tiền cấp quyền khai thác khoáng sản</t>
  </si>
  <si>
    <t>Thu khác ngân sách</t>
  </si>
  <si>
    <t>Thu từ quỹ đất công ích, hoa lợi công sản khác</t>
  </si>
  <si>
    <t>Thu hồi vốn, thu cổ tức, lợi nhuận được chia của Nhà nước và lợi nhuận sau thuế còn lại sau khi trích lập các quỹ của doanh nghiệp nhà nước</t>
  </si>
  <si>
    <t>Thuế giá trị gia tăng thu từ hàng hóa nhập khẩu</t>
  </si>
  <si>
    <t>Thuế xuất khẩu</t>
  </si>
  <si>
    <t>Thuế nhập khẩu</t>
  </si>
  <si>
    <t>Thuế tiêu thụ đặc biệt thu từ hàng hóa nhập khẩu</t>
  </si>
  <si>
    <t>Thuế  bảo vệ môi trường thu từ hàng hóa nhập khẩu</t>
  </si>
  <si>
    <t>Thu khác</t>
  </si>
  <si>
    <t>Thu viện trợ</t>
  </si>
  <si>
    <t>DỰ TOÁN</t>
  </si>
  <si>
    <t>Thu từ dầu thô</t>
  </si>
  <si>
    <t>Thu từ hoạt động xuất nhập khẩu</t>
  </si>
  <si>
    <t>QUYẾT TOÁN</t>
  </si>
  <si>
    <t>Biểu số 63/CK-NSNN</t>
  </si>
  <si>
    <t>TỔNG THU NSNN</t>
  </si>
  <si>
    <t>THU NSĐP</t>
  </si>
  <si>
    <t>TỔNG THU CÂN ĐỐI NSNN</t>
  </si>
  <si>
    <t>Thu từ khu vực DNNN do Địa phương quản lý</t>
  </si>
  <si>
    <t xml:space="preserve"> Phí và lệ phí tỉnh</t>
  </si>
  <si>
    <t>THU TỪ QUỸ DỰ TRỮ TÀI CHÍNH</t>
  </si>
  <si>
    <t>THU KẾT DƯ NĂM TRƯỚC</t>
  </si>
  <si>
    <t>THU CHUYỂN NGUỒN TỪ NĂM TRƯỚC CHUYỂN SANG</t>
  </si>
  <si>
    <t>TỔNG CỘNG</t>
  </si>
  <si>
    <t>QUYẾT TOÁN THU NGÂN SÁCH NHÀ NƯỚC NĂM 2023</t>
  </si>
  <si>
    <t>(Đính kèm Quyết định số                   /QĐ-UBND ngày              /            /            của UBND tỉnh Đồng Nai)</t>
  </si>
  <si>
    <r>
      <rPr>
        <sz val="12"/>
        <rFont val="Times New Roman"/>
        <family val="1"/>
      </rPr>
      <t xml:space="preserve">ỦY BAN NHÂN DÂN </t>
    </r>
    <r>
      <rPr>
        <b/>
        <sz val="12"/>
        <rFont val="Times New Roman"/>
        <family val="1"/>
      </rPr>
      <t xml:space="preserve">
  TỈNH ĐỒNG NAI</t>
    </r>
  </si>
</sst>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_(&quot;$&quot;* \(#,##0.00\);_(&quot;$&quot;* &quot;-&quot;??_);_(@_)"/>
    <numFmt numFmtId="43" formatCode="_(* #,##0.00_);_(* \(#,##0.00\);_(* &quot;-&quot;??_);_(@_)"/>
    <numFmt numFmtId="164" formatCode="#,###;\-#,###;&quot;&quot;;_(@_)"/>
    <numFmt numFmtId="165" formatCode="_(* #,##0_);_(* \(#,##0\);_(* &quot;-&quot;??_);_(@_)"/>
  </numFmts>
  <fonts count="18" x14ac:knownFonts="1">
    <font>
      <sz val="11"/>
      <color theme="1"/>
      <name val="Calibri"/>
      <family val="2"/>
      <scheme val="minor"/>
    </font>
    <font>
      <sz val="12"/>
      <name val=".VnArial Narrow"/>
      <family val="2"/>
    </font>
    <font>
      <sz val="12"/>
      <name val=".VnArial Narrow"/>
      <family val="2"/>
    </font>
    <font>
      <sz val="12"/>
      <name val="Times New Roman"/>
      <family val="1"/>
    </font>
    <font>
      <b/>
      <sz val="12"/>
      <name val="Times New Roman"/>
      <family val="1"/>
    </font>
    <font>
      <i/>
      <sz val="12"/>
      <name val="Times New Roman"/>
      <family val="1"/>
    </font>
    <font>
      <b/>
      <sz val="14"/>
      <name val="Times New Roman"/>
      <family val="1"/>
    </font>
    <font>
      <i/>
      <sz val="14"/>
      <name val="Times New Roman"/>
      <family val="1"/>
    </font>
    <font>
      <sz val="14"/>
      <name val="Times New Roman"/>
      <family val="1"/>
    </font>
    <font>
      <b/>
      <sz val="11"/>
      <name val="Times New Roman"/>
      <family val="1"/>
    </font>
    <font>
      <sz val="12"/>
      <name val=".VnTime"/>
      <family val="2"/>
    </font>
    <font>
      <sz val="10"/>
      <name val="Arial"/>
      <family val="2"/>
      <charset val="163"/>
    </font>
    <font>
      <sz val="11"/>
      <name val=".VnArial Narrow"/>
      <family val="2"/>
    </font>
    <font>
      <sz val="13"/>
      <name val=".VnTime"/>
      <family val="2"/>
    </font>
    <font>
      <sz val="11"/>
      <name val="Times New Roman"/>
      <family val="1"/>
      <charset val="163"/>
    </font>
    <font>
      <sz val="11"/>
      <name val="Times New Roman"/>
      <family val="1"/>
    </font>
    <font>
      <sz val="11"/>
      <color theme="1"/>
      <name val="Calibri"/>
      <family val="2"/>
      <charset val="163"/>
      <scheme val="minor"/>
    </font>
    <font>
      <sz val="11"/>
      <color theme="1"/>
      <name val="Calibri"/>
      <family val="2"/>
      <scheme val="minor"/>
    </font>
  </fonts>
  <fills count="2">
    <fill>
      <patternFill patternType="none"/>
    </fill>
    <fill>
      <patternFill patternType="gray125"/>
    </fill>
  </fills>
  <borders count="6">
    <border>
      <left/>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s>
  <cellStyleXfs count="13">
    <xf numFmtId="0" fontId="0" fillId="0" borderId="0"/>
    <xf numFmtId="43" fontId="14" fillId="0" borderId="0" applyFont="0" applyFill="0" applyBorder="0" applyAlignment="0" applyProtection="0"/>
    <xf numFmtId="44" fontId="14" fillId="0" borderId="0" applyFont="0" applyFill="0" applyBorder="0" applyAlignment="0" applyProtection="0"/>
    <xf numFmtId="164" fontId="13" fillId="0" borderId="0" applyFont="0" applyFill="0" applyBorder="0" applyAlignment="0" applyProtection="0"/>
    <xf numFmtId="0" fontId="10" fillId="0" borderId="0"/>
    <xf numFmtId="0" fontId="11" fillId="0" borderId="0"/>
    <xf numFmtId="0" fontId="2" fillId="0" borderId="0"/>
    <xf numFmtId="0" fontId="16" fillId="0" borderId="0"/>
    <xf numFmtId="0" fontId="10" fillId="0" borderId="0"/>
    <xf numFmtId="0" fontId="14" fillId="0" borderId="0"/>
    <xf numFmtId="0" fontId="1" fillId="0" borderId="0"/>
    <xf numFmtId="43" fontId="17" fillId="0" borderId="0" applyFont="0" applyFill="0" applyBorder="0" applyAlignment="0" applyProtection="0"/>
    <xf numFmtId="9" fontId="17" fillId="0" borderId="0" applyFont="0" applyFill="0" applyBorder="0" applyAlignment="0" applyProtection="0"/>
  </cellStyleXfs>
  <cellXfs count="70">
    <xf numFmtId="0" fontId="0" fillId="0" borderId="0" xfId="0"/>
    <xf numFmtId="0" fontId="8" fillId="0" borderId="0" xfId="4" applyFont="1" applyFill="1"/>
    <xf numFmtId="0" fontId="3" fillId="0" borderId="0" xfId="4" applyFont="1" applyFill="1"/>
    <xf numFmtId="0" fontId="7" fillId="0" borderId="0" xfId="4" applyFont="1" applyFill="1" applyAlignment="1">
      <alignment horizontal="left"/>
    </xf>
    <xf numFmtId="0" fontId="5" fillId="0" borderId="0" xfId="4" applyFont="1" applyFill="1" applyAlignment="1">
      <alignment horizontal="right"/>
    </xf>
    <xf numFmtId="0" fontId="15" fillId="0" borderId="0" xfId="4" applyFont="1" applyFill="1"/>
    <xf numFmtId="0" fontId="8" fillId="0" borderId="0" xfId="0" applyFont="1" applyFill="1"/>
    <xf numFmtId="0" fontId="4" fillId="0" borderId="1" xfId="0" applyFont="1" applyFill="1" applyBorder="1" applyAlignment="1">
      <alignment horizontal="center"/>
    </xf>
    <xf numFmtId="0" fontId="3" fillId="0" borderId="1" xfId="0" applyFont="1" applyFill="1" applyBorder="1" applyAlignment="1">
      <alignment horizontal="center"/>
    </xf>
    <xf numFmtId="0" fontId="3" fillId="0" borderId="1" xfId="0" quotePrefix="1" applyFont="1" applyFill="1" applyBorder="1" applyAlignment="1">
      <alignment horizontal="center"/>
    </xf>
    <xf numFmtId="0" fontId="7" fillId="0" borderId="0" xfId="0" applyFont="1" applyFill="1"/>
    <xf numFmtId="0" fontId="5" fillId="0" borderId="1" xfId="0" quotePrefix="1" applyFont="1" applyFill="1" applyBorder="1" applyAlignment="1">
      <alignment horizontal="center"/>
    </xf>
    <xf numFmtId="0" fontId="5" fillId="0" borderId="1" xfId="0" applyFont="1" applyFill="1" applyBorder="1"/>
    <xf numFmtId="0" fontId="3" fillId="0" borderId="1" xfId="0" applyFont="1" applyFill="1" applyBorder="1" applyAlignment="1">
      <alignment horizontal="center" vertical="center"/>
    </xf>
    <xf numFmtId="0" fontId="7" fillId="0" borderId="0" xfId="0" quotePrefix="1" applyFont="1" applyFill="1" applyAlignment="1">
      <alignment horizontal="left"/>
    </xf>
    <xf numFmtId="0" fontId="7" fillId="0" borderId="0" xfId="0" quotePrefix="1" applyFont="1" applyFill="1" applyBorder="1"/>
    <xf numFmtId="0" fontId="4" fillId="0" borderId="1" xfId="0" applyFont="1" applyFill="1" applyBorder="1" applyAlignment="1">
      <alignment horizontal="center" vertical="center"/>
    </xf>
    <xf numFmtId="0" fontId="4" fillId="0" borderId="2" xfId="0" applyFont="1" applyFill="1" applyBorder="1" applyAlignment="1">
      <alignment horizontal="center" vertical="center"/>
    </xf>
    <xf numFmtId="0" fontId="7" fillId="0" borderId="3" xfId="0" quotePrefix="1" applyFont="1" applyFill="1" applyBorder="1"/>
    <xf numFmtId="0" fontId="3" fillId="0" borderId="0" xfId="4" applyFont="1" applyFill="1" applyAlignment="1">
      <alignment vertical="center"/>
    </xf>
    <xf numFmtId="9" fontId="7" fillId="0" borderId="0" xfId="12" applyFont="1" applyFill="1"/>
    <xf numFmtId="9" fontId="3" fillId="0" borderId="1" xfId="12" applyFont="1" applyFill="1" applyBorder="1"/>
    <xf numFmtId="9" fontId="8" fillId="0" borderId="0" xfId="12" applyFont="1" applyFill="1"/>
    <xf numFmtId="9" fontId="3" fillId="0" borderId="0" xfId="12" applyFont="1" applyFill="1"/>
    <xf numFmtId="165" fontId="3" fillId="0" borderId="0" xfId="11" applyNumberFormat="1" applyFont="1" applyFill="1" applyAlignment="1">
      <alignment horizontal="right"/>
    </xf>
    <xf numFmtId="165" fontId="3" fillId="0" borderId="0" xfId="11" applyNumberFormat="1" applyFont="1" applyFill="1" applyAlignment="1">
      <alignment horizontal="centerContinuous"/>
    </xf>
    <xf numFmtId="165" fontId="8" fillId="0" borderId="0" xfId="11" applyNumberFormat="1" applyFont="1" applyFill="1"/>
    <xf numFmtId="165" fontId="3" fillId="0" borderId="1" xfId="11" applyNumberFormat="1" applyFont="1" applyFill="1" applyBorder="1"/>
    <xf numFmtId="165" fontId="5" fillId="0" borderId="1" xfId="11" applyNumberFormat="1" applyFont="1" applyFill="1" applyBorder="1"/>
    <xf numFmtId="165" fontId="3" fillId="0" borderId="0" xfId="11" applyNumberFormat="1" applyFont="1" applyFill="1"/>
    <xf numFmtId="0" fontId="6" fillId="0" borderId="0" xfId="4" applyFont="1" applyFill="1"/>
    <xf numFmtId="165" fontId="4" fillId="0" borderId="1" xfId="11" applyNumberFormat="1" applyFont="1" applyFill="1" applyBorder="1"/>
    <xf numFmtId="165" fontId="4" fillId="0" borderId="2" xfId="11" applyNumberFormat="1" applyFont="1" applyFill="1" applyBorder="1"/>
    <xf numFmtId="9" fontId="4" fillId="0" borderId="1" xfId="12" applyFont="1" applyFill="1" applyBorder="1"/>
    <xf numFmtId="9" fontId="5" fillId="0" borderId="1" xfId="12" applyFont="1" applyFill="1" applyBorder="1"/>
    <xf numFmtId="9" fontId="4" fillId="0" borderId="2" xfId="12" applyFont="1" applyFill="1" applyBorder="1"/>
    <xf numFmtId="0" fontId="4" fillId="0" borderId="1" xfId="0" applyFont="1" applyFill="1" applyBorder="1"/>
    <xf numFmtId="0" fontId="3" fillId="0" borderId="1" xfId="0" applyFont="1" applyFill="1" applyBorder="1"/>
    <xf numFmtId="0" fontId="3" fillId="0" borderId="1" xfId="0" applyFont="1" applyFill="1" applyBorder="1" applyAlignment="1">
      <alignment wrapText="1"/>
    </xf>
    <xf numFmtId="0" fontId="4" fillId="0" borderId="1" xfId="0" applyNumberFormat="1" applyFont="1" applyFill="1" applyBorder="1" applyAlignment="1">
      <alignment horizontal="left" vertical="center"/>
    </xf>
    <xf numFmtId="0" fontId="4" fillId="0" borderId="2" xfId="0" applyNumberFormat="1" applyFont="1" applyFill="1" applyBorder="1" applyAlignment="1">
      <alignment horizontal="left" vertical="center" wrapText="1"/>
    </xf>
    <xf numFmtId="0" fontId="4" fillId="0" borderId="5" xfId="0" applyFont="1" applyFill="1" applyBorder="1" applyAlignment="1">
      <alignment horizontal="center"/>
    </xf>
    <xf numFmtId="0" fontId="4" fillId="0" borderId="5" xfId="0" applyFont="1" applyFill="1" applyBorder="1"/>
    <xf numFmtId="9" fontId="4" fillId="0" borderId="5" xfId="12" applyFont="1" applyFill="1" applyBorder="1"/>
    <xf numFmtId="0" fontId="5" fillId="0" borderId="1" xfId="0" applyFont="1" applyFill="1" applyBorder="1" applyAlignment="1">
      <alignment wrapText="1"/>
    </xf>
    <xf numFmtId="165" fontId="4" fillId="0" borderId="0" xfId="11" applyNumberFormat="1" applyFont="1" applyFill="1" applyAlignment="1">
      <alignment vertical="center"/>
    </xf>
    <xf numFmtId="165" fontId="8" fillId="0" borderId="0" xfId="11" applyNumberFormat="1" applyFont="1" applyFill="1" applyAlignment="1">
      <alignment vertical="center"/>
    </xf>
    <xf numFmtId="165" fontId="4" fillId="0" borderId="5" xfId="11" applyNumberFormat="1" applyFont="1" applyFill="1" applyBorder="1" applyAlignment="1">
      <alignment vertical="center"/>
    </xf>
    <xf numFmtId="165" fontId="4" fillId="0" borderId="1" xfId="11" applyNumberFormat="1" applyFont="1" applyFill="1" applyBorder="1" applyAlignment="1">
      <alignment vertical="center"/>
    </xf>
    <xf numFmtId="165" fontId="3" fillId="0" borderId="1" xfId="11" applyNumberFormat="1" applyFont="1" applyFill="1" applyBorder="1" applyAlignment="1">
      <alignment vertical="center"/>
    </xf>
    <xf numFmtId="165" fontId="5" fillId="0" borderId="1" xfId="11" applyNumberFormat="1" applyFont="1" applyFill="1" applyBorder="1" applyAlignment="1">
      <alignment vertical="center"/>
    </xf>
    <xf numFmtId="165" fontId="4" fillId="0" borderId="2" xfId="11" applyNumberFormat="1" applyFont="1" applyFill="1" applyBorder="1" applyAlignment="1">
      <alignment vertical="center"/>
    </xf>
    <xf numFmtId="165" fontId="3" fillId="0" borderId="0" xfId="11" applyNumberFormat="1" applyFont="1" applyFill="1" applyAlignment="1">
      <alignment vertical="center"/>
    </xf>
    <xf numFmtId="165" fontId="8" fillId="0" borderId="0" xfId="4" applyNumberFormat="1" applyFont="1" applyFill="1"/>
    <xf numFmtId="0" fontId="3" fillId="0" borderId="1" xfId="0" applyFont="1" applyFill="1" applyBorder="1" applyAlignment="1">
      <alignment vertical="center" wrapText="1"/>
    </xf>
    <xf numFmtId="9" fontId="3" fillId="0" borderId="1" xfId="12" applyFont="1" applyFill="1" applyBorder="1" applyAlignment="1">
      <alignment vertical="center"/>
    </xf>
    <xf numFmtId="0" fontId="8" fillId="0" borderId="0" xfId="4" applyFont="1" applyFill="1" applyAlignment="1">
      <alignment vertical="center"/>
    </xf>
    <xf numFmtId="0" fontId="7" fillId="0" borderId="0" xfId="0" applyFont="1" applyFill="1" applyAlignment="1">
      <alignment horizontal="left"/>
    </xf>
    <xf numFmtId="0" fontId="4" fillId="0" borderId="0" xfId="0" applyFont="1" applyFill="1" applyAlignment="1">
      <alignment horizontal="center"/>
    </xf>
    <xf numFmtId="0" fontId="6" fillId="0" borderId="0" xfId="4" applyFont="1" applyFill="1" applyAlignment="1">
      <alignment horizontal="center"/>
    </xf>
    <xf numFmtId="0" fontId="5" fillId="0" borderId="0" xfId="0" applyNumberFormat="1" applyFont="1" applyFill="1" applyBorder="1" applyAlignment="1">
      <alignment horizontal="center" vertical="top" wrapText="1"/>
    </xf>
    <xf numFmtId="0" fontId="9" fillId="0" borderId="4" xfId="4" applyFont="1" applyFill="1" applyBorder="1" applyAlignment="1">
      <alignment horizontal="center" vertical="center" wrapText="1"/>
    </xf>
    <xf numFmtId="0" fontId="12" fillId="0" borderId="4" xfId="0" applyFont="1" applyFill="1" applyBorder="1" applyAlignment="1">
      <alignment horizontal="center" vertical="center" wrapText="1"/>
    </xf>
    <xf numFmtId="165" fontId="9" fillId="0" borderId="4" xfId="11" applyNumberFormat="1" applyFont="1" applyFill="1" applyBorder="1" applyAlignment="1">
      <alignment horizontal="center" vertical="center" wrapText="1"/>
    </xf>
    <xf numFmtId="165" fontId="12" fillId="0" borderId="4" xfId="11" applyNumberFormat="1" applyFont="1" applyFill="1" applyBorder="1" applyAlignment="1">
      <alignment vertical="center" wrapText="1"/>
    </xf>
    <xf numFmtId="0" fontId="12" fillId="0" borderId="4" xfId="0" applyFont="1" applyFill="1" applyBorder="1" applyAlignment="1">
      <alignment vertical="center" wrapText="1"/>
    </xf>
    <xf numFmtId="165" fontId="12" fillId="0" borderId="4" xfId="11" applyNumberFormat="1" applyFont="1" applyFill="1" applyBorder="1" applyAlignment="1">
      <alignment horizontal="center" vertical="center" wrapText="1"/>
    </xf>
    <xf numFmtId="9" fontId="9" fillId="0" borderId="4" xfId="12" applyFont="1" applyFill="1" applyBorder="1" applyAlignment="1">
      <alignment horizontal="center" vertical="center" wrapText="1"/>
    </xf>
    <xf numFmtId="9" fontId="12" fillId="0" borderId="4" xfId="12" applyFont="1" applyFill="1" applyBorder="1" applyAlignment="1">
      <alignment horizontal="center" vertical="center" wrapText="1"/>
    </xf>
    <xf numFmtId="0" fontId="4" fillId="0" borderId="0" xfId="0" applyFont="1" applyFill="1" applyAlignment="1">
      <alignment horizontal="center" wrapText="1"/>
    </xf>
  </cellXfs>
  <cellStyles count="13">
    <cellStyle name="Comma" xfId="11" builtinId="3"/>
    <cellStyle name="Comma 2" xfId="1"/>
    <cellStyle name="Currency 2" xfId="2"/>
    <cellStyle name="HAI" xfId="3"/>
    <cellStyle name="Normal" xfId="0" builtinId="0"/>
    <cellStyle name="Normal 2" xfId="4"/>
    <cellStyle name="Normal 3" xfId="5"/>
    <cellStyle name="Normal 4" xfId="6"/>
    <cellStyle name="Normal 5" xfId="7"/>
    <cellStyle name="Normal 6" xfId="8"/>
    <cellStyle name="Normal 7" xfId="9"/>
    <cellStyle name="Normal 8" xfId="10"/>
    <cellStyle name="Percent" xfId="1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2"/>
  <sheetViews>
    <sheetView tabSelected="1" zoomScaleNormal="100" workbookViewId="0">
      <selection activeCell="A3" sqref="A3:H3"/>
    </sheetView>
  </sheetViews>
  <sheetFormatPr defaultColWidth="12.8984375" defaultRowHeight="15.55" x14ac:dyDescent="0.3"/>
  <cols>
    <col min="1" max="1" width="4.8984375" style="2" customWidth="1"/>
    <col min="2" max="2" width="60.296875" style="2" customWidth="1"/>
    <col min="3" max="3" width="14.8984375" style="52" customWidth="1"/>
    <col min="4" max="4" width="13" style="29" customWidth="1"/>
    <col min="5" max="5" width="14.09765625" style="29" customWidth="1"/>
    <col min="6" max="6" width="12.69921875" style="29" customWidth="1"/>
    <col min="7" max="7" width="8" style="23" customWidth="1"/>
    <col min="8" max="8" width="7.8984375" style="2" customWidth="1"/>
    <col min="9" max="9" width="13.59765625" style="2" bestFit="1" customWidth="1"/>
    <col min="10" max="16384" width="12.8984375" style="2"/>
  </cols>
  <sheetData>
    <row r="1" spans="1:9" ht="32.25" customHeight="1" x14ac:dyDescent="0.3">
      <c r="A1" s="69" t="s">
        <v>59</v>
      </c>
      <c r="B1" s="58"/>
      <c r="C1" s="45"/>
      <c r="D1" s="24"/>
      <c r="E1" s="25"/>
      <c r="F1" s="58" t="s">
        <v>47</v>
      </c>
      <c r="G1" s="58"/>
      <c r="H1" s="58"/>
    </row>
    <row r="2" spans="1:9" s="19" customFormat="1" ht="33.15" customHeight="1" x14ac:dyDescent="0.3">
      <c r="A2" s="59" t="s">
        <v>57</v>
      </c>
      <c r="B2" s="59"/>
      <c r="C2" s="59"/>
      <c r="D2" s="59"/>
      <c r="E2" s="59"/>
      <c r="F2" s="59"/>
      <c r="G2" s="59"/>
      <c r="H2" s="59"/>
    </row>
    <row r="3" spans="1:9" ht="20.9" customHeight="1" x14ac:dyDescent="0.3">
      <c r="A3" s="60" t="s">
        <v>58</v>
      </c>
      <c r="B3" s="60"/>
      <c r="C3" s="60"/>
      <c r="D3" s="60"/>
      <c r="E3" s="60"/>
      <c r="F3" s="60"/>
      <c r="G3" s="60"/>
      <c r="H3" s="60"/>
    </row>
    <row r="4" spans="1:9" ht="17.149999999999999" customHeight="1" x14ac:dyDescent="0.35">
      <c r="A4" s="3"/>
      <c r="B4" s="3"/>
      <c r="C4" s="46"/>
      <c r="D4" s="26"/>
      <c r="E4" s="26"/>
      <c r="F4" s="26"/>
      <c r="G4" s="20"/>
      <c r="H4" s="4" t="s">
        <v>0</v>
      </c>
    </row>
    <row r="5" spans="1:9" s="5" customFormat="1" ht="23.2" customHeight="1" x14ac:dyDescent="0.3">
      <c r="A5" s="61" t="s">
        <v>1</v>
      </c>
      <c r="B5" s="61" t="s">
        <v>2</v>
      </c>
      <c r="C5" s="63" t="s">
        <v>43</v>
      </c>
      <c r="D5" s="64"/>
      <c r="E5" s="61" t="s">
        <v>46</v>
      </c>
      <c r="F5" s="65"/>
      <c r="G5" s="61" t="s">
        <v>12</v>
      </c>
      <c r="H5" s="65"/>
    </row>
    <row r="6" spans="1:9" s="5" customFormat="1" ht="14.4" x14ac:dyDescent="0.3">
      <c r="A6" s="62"/>
      <c r="B6" s="62"/>
      <c r="C6" s="63" t="s">
        <v>48</v>
      </c>
      <c r="D6" s="63" t="s">
        <v>49</v>
      </c>
      <c r="E6" s="63" t="s">
        <v>48</v>
      </c>
      <c r="F6" s="63" t="s">
        <v>49</v>
      </c>
      <c r="G6" s="67" t="s">
        <v>48</v>
      </c>
      <c r="H6" s="61" t="s">
        <v>49</v>
      </c>
    </row>
    <row r="7" spans="1:9" s="5" customFormat="1" ht="27.8" customHeight="1" x14ac:dyDescent="0.3">
      <c r="A7" s="62"/>
      <c r="B7" s="62"/>
      <c r="C7" s="66"/>
      <c r="D7" s="66"/>
      <c r="E7" s="66"/>
      <c r="F7" s="66"/>
      <c r="G7" s="68"/>
      <c r="H7" s="62"/>
    </row>
    <row r="8" spans="1:9" s="1" customFormat="1" ht="18.75" customHeight="1" x14ac:dyDescent="0.35">
      <c r="A8" s="41"/>
      <c r="B8" s="42" t="s">
        <v>56</v>
      </c>
      <c r="C8" s="47">
        <f>+C9+C44+C45+C46</f>
        <v>61685000</v>
      </c>
      <c r="D8" s="47">
        <f t="shared" ref="D8" si="0">+D9+D44+D45+D46</f>
        <v>23679104</v>
      </c>
      <c r="E8" s="47">
        <v>84710946</v>
      </c>
      <c r="F8" s="47">
        <v>51461240</v>
      </c>
      <c r="G8" s="43">
        <f>+E8/C8</f>
        <v>1.3732827429683068</v>
      </c>
      <c r="H8" s="43">
        <f>+F8/D8</f>
        <v>2.1732764888401181</v>
      </c>
      <c r="I8" s="53"/>
    </row>
    <row r="9" spans="1:9" s="30" customFormat="1" ht="18.75" customHeight="1" x14ac:dyDescent="0.3">
      <c r="A9" s="7" t="s">
        <v>3</v>
      </c>
      <c r="B9" s="36" t="s">
        <v>50</v>
      </c>
      <c r="C9" s="48">
        <f>+C10+C35+C36+C43</f>
        <v>61685000</v>
      </c>
      <c r="D9" s="48">
        <f t="shared" ref="D9" si="1">+D10+D35+D36+D43</f>
        <v>23679104</v>
      </c>
      <c r="E9" s="48">
        <v>58485040</v>
      </c>
      <c r="F9" s="48">
        <v>25235334</v>
      </c>
      <c r="G9" s="33">
        <f>+E9/C9</f>
        <v>0.94812417929804649</v>
      </c>
      <c r="H9" s="33">
        <f t="shared" ref="H9:H34" si="2">+F9/D9</f>
        <v>1.0657216590627754</v>
      </c>
    </row>
    <row r="10" spans="1:9" s="30" customFormat="1" ht="18.75" customHeight="1" x14ac:dyDescent="0.3">
      <c r="A10" s="7" t="s">
        <v>5</v>
      </c>
      <c r="B10" s="36" t="s">
        <v>13</v>
      </c>
      <c r="C10" s="48">
        <v>40235000</v>
      </c>
      <c r="D10" s="31">
        <v>23679104</v>
      </c>
      <c r="E10" s="31">
        <v>40498342</v>
      </c>
      <c r="F10" s="31">
        <v>24838686</v>
      </c>
      <c r="G10" s="33">
        <f t="shared" ref="G10:G42" si="3">+E10/C10</f>
        <v>1.0065450975518826</v>
      </c>
      <c r="H10" s="33">
        <f t="shared" si="2"/>
        <v>1.0489706874043883</v>
      </c>
    </row>
    <row r="11" spans="1:9" s="1" customFormat="1" ht="18.75" customHeight="1" x14ac:dyDescent="0.35">
      <c r="A11" s="8">
        <v>1</v>
      </c>
      <c r="B11" s="37" t="s">
        <v>14</v>
      </c>
      <c r="C11" s="49">
        <v>1800000</v>
      </c>
      <c r="D11" s="27">
        <v>1033413</v>
      </c>
      <c r="E11" s="27">
        <v>1601026</v>
      </c>
      <c r="F11" s="27">
        <v>934557</v>
      </c>
      <c r="G11" s="21">
        <f>+E11/C11</f>
        <v>0.88945888888888891</v>
      </c>
      <c r="H11" s="21">
        <f t="shared" si="2"/>
        <v>0.90434027828177121</v>
      </c>
    </row>
    <row r="12" spans="1:9" s="1" customFormat="1" ht="18.75" customHeight="1" x14ac:dyDescent="0.35">
      <c r="A12" s="8">
        <f>A11+1</f>
        <v>2</v>
      </c>
      <c r="B12" s="37" t="s">
        <v>51</v>
      </c>
      <c r="C12" s="49">
        <v>2020000</v>
      </c>
      <c r="D12" s="27">
        <v>1068634</v>
      </c>
      <c r="E12" s="27">
        <v>2247839</v>
      </c>
      <c r="F12" s="27">
        <v>1227329</v>
      </c>
      <c r="G12" s="21">
        <f t="shared" si="3"/>
        <v>1.1127915841584159</v>
      </c>
      <c r="H12" s="21">
        <f t="shared" si="2"/>
        <v>1.1485026678919068</v>
      </c>
    </row>
    <row r="13" spans="1:9" s="1" customFormat="1" ht="18.899999999999999" customHeight="1" x14ac:dyDescent="0.35">
      <c r="A13" s="8">
        <f>A12+1</f>
        <v>3</v>
      </c>
      <c r="B13" s="38" t="s">
        <v>15</v>
      </c>
      <c r="C13" s="49">
        <v>14740000</v>
      </c>
      <c r="D13" s="27">
        <v>7192041</v>
      </c>
      <c r="E13" s="27">
        <v>13044706</v>
      </c>
      <c r="F13" s="27">
        <v>6456227</v>
      </c>
      <c r="G13" s="21">
        <f t="shared" si="3"/>
        <v>0.8849868385345997</v>
      </c>
      <c r="H13" s="21">
        <f t="shared" si="2"/>
        <v>0.89769051650289533</v>
      </c>
    </row>
    <row r="14" spans="1:9" s="1" customFormat="1" ht="18.75" customHeight="1" x14ac:dyDescent="0.35">
      <c r="A14" s="8">
        <f>A13+1</f>
        <v>4</v>
      </c>
      <c r="B14" s="37" t="s">
        <v>16</v>
      </c>
      <c r="C14" s="49">
        <v>5784000</v>
      </c>
      <c r="D14" s="27">
        <v>2975442</v>
      </c>
      <c r="E14" s="27">
        <v>6079109</v>
      </c>
      <c r="F14" s="27">
        <v>3116414</v>
      </c>
      <c r="G14" s="21">
        <f t="shared" si="3"/>
        <v>1.0510216113416322</v>
      </c>
      <c r="H14" s="21">
        <f t="shared" si="2"/>
        <v>1.047378507126</v>
      </c>
    </row>
    <row r="15" spans="1:9" s="1" customFormat="1" ht="18.75" customHeight="1" x14ac:dyDescent="0.35">
      <c r="A15" s="8">
        <f>A14+1</f>
        <v>5</v>
      </c>
      <c r="B15" s="37" t="s">
        <v>17</v>
      </c>
      <c r="C15" s="49">
        <v>6565000</v>
      </c>
      <c r="D15" s="27">
        <v>3286407</v>
      </c>
      <c r="E15" s="27">
        <v>5975925</v>
      </c>
      <c r="F15" s="27">
        <v>2996858</v>
      </c>
      <c r="G15" s="21">
        <f t="shared" si="3"/>
        <v>0.91027037319116522</v>
      </c>
      <c r="H15" s="21">
        <f t="shared" si="2"/>
        <v>0.91189496614387688</v>
      </c>
    </row>
    <row r="16" spans="1:9" s="1" customFormat="1" ht="18.75" customHeight="1" x14ac:dyDescent="0.35">
      <c r="A16" s="8">
        <f>A15+1</f>
        <v>6</v>
      </c>
      <c r="B16" s="37" t="s">
        <v>18</v>
      </c>
      <c r="C16" s="49">
        <v>1030000</v>
      </c>
      <c r="D16" s="27">
        <v>309368</v>
      </c>
      <c r="E16" s="27">
        <v>538401</v>
      </c>
      <c r="F16" s="27">
        <v>161626</v>
      </c>
      <c r="G16" s="21">
        <f t="shared" si="3"/>
        <v>0.52271941747572814</v>
      </c>
      <c r="H16" s="21">
        <f t="shared" si="2"/>
        <v>0.52243929559618318</v>
      </c>
    </row>
    <row r="17" spans="1:8" s="1" customFormat="1" ht="18.899999999999999" hidden="1" customHeight="1" x14ac:dyDescent="0.35">
      <c r="A17" s="11" t="s">
        <v>11</v>
      </c>
      <c r="B17" s="44" t="s">
        <v>19</v>
      </c>
      <c r="C17" s="50"/>
      <c r="D17" s="28"/>
      <c r="E17" s="28"/>
      <c r="F17" s="28"/>
      <c r="G17" s="34" t="e">
        <f t="shared" si="3"/>
        <v>#DIV/0!</v>
      </c>
      <c r="H17" s="33"/>
    </row>
    <row r="18" spans="1:8" s="1" customFormat="1" ht="18.75" hidden="1" customHeight="1" x14ac:dyDescent="0.35">
      <c r="A18" s="11" t="s">
        <v>11</v>
      </c>
      <c r="B18" s="12" t="s">
        <v>20</v>
      </c>
      <c r="C18" s="50"/>
      <c r="D18" s="28"/>
      <c r="E18" s="28"/>
      <c r="F18" s="28"/>
      <c r="G18" s="34" t="e">
        <f t="shared" si="3"/>
        <v>#DIV/0!</v>
      </c>
      <c r="H18" s="33"/>
    </row>
    <row r="19" spans="1:8" s="1" customFormat="1" ht="18.75" customHeight="1" x14ac:dyDescent="0.35">
      <c r="A19" s="8">
        <f>A16+1</f>
        <v>7</v>
      </c>
      <c r="B19" s="37" t="s">
        <v>21</v>
      </c>
      <c r="C19" s="49">
        <v>1350000</v>
      </c>
      <c r="D19" s="27">
        <v>1350000</v>
      </c>
      <c r="E19" s="27">
        <v>1079644</v>
      </c>
      <c r="F19" s="27">
        <v>1079644</v>
      </c>
      <c r="G19" s="21">
        <f t="shared" si="3"/>
        <v>0.79973629629629628</v>
      </c>
      <c r="H19" s="21">
        <f t="shared" si="2"/>
        <v>0.79973629629629628</v>
      </c>
    </row>
    <row r="20" spans="1:8" s="1" customFormat="1" ht="18.75" customHeight="1" x14ac:dyDescent="0.35">
      <c r="A20" s="8">
        <f>A19+1</f>
        <v>8</v>
      </c>
      <c r="B20" s="37" t="s">
        <v>22</v>
      </c>
      <c r="C20" s="49">
        <v>530000</v>
      </c>
      <c r="D20" s="27">
        <v>350000</v>
      </c>
      <c r="E20" s="27">
        <v>493190</v>
      </c>
      <c r="F20" s="27">
        <v>353083</v>
      </c>
      <c r="G20" s="21">
        <f t="shared" si="3"/>
        <v>0.9305471698113208</v>
      </c>
      <c r="H20" s="21">
        <f t="shared" si="2"/>
        <v>1.0088085714285715</v>
      </c>
    </row>
    <row r="21" spans="1:8" s="1" customFormat="1" ht="18.75" hidden="1" customHeight="1" x14ac:dyDescent="0.35">
      <c r="A21" s="9" t="s">
        <v>11</v>
      </c>
      <c r="B21" s="12" t="s">
        <v>23</v>
      </c>
      <c r="C21" s="49"/>
      <c r="D21" s="27"/>
      <c r="E21" s="28"/>
      <c r="F21" s="28"/>
      <c r="G21" s="21"/>
      <c r="H21" s="33"/>
    </row>
    <row r="22" spans="1:8" s="1" customFormat="1" ht="18.75" hidden="1" customHeight="1" x14ac:dyDescent="0.35">
      <c r="A22" s="9" t="s">
        <v>11</v>
      </c>
      <c r="B22" s="12" t="s">
        <v>52</v>
      </c>
      <c r="C22" s="49"/>
      <c r="D22" s="27"/>
      <c r="E22" s="28"/>
      <c r="F22" s="28"/>
      <c r="G22" s="21"/>
      <c r="H22" s="33"/>
    </row>
    <row r="23" spans="1:8" s="1" customFormat="1" ht="18.75" hidden="1" customHeight="1" x14ac:dyDescent="0.35">
      <c r="A23" s="9" t="s">
        <v>11</v>
      </c>
      <c r="B23" s="12" t="s">
        <v>24</v>
      </c>
      <c r="C23" s="49"/>
      <c r="D23" s="27"/>
      <c r="E23" s="28"/>
      <c r="F23" s="28"/>
      <c r="G23" s="21"/>
      <c r="H23" s="33"/>
    </row>
    <row r="24" spans="1:8" s="1" customFormat="1" ht="18.75" hidden="1" customHeight="1" x14ac:dyDescent="0.35">
      <c r="A24" s="9" t="s">
        <v>11</v>
      </c>
      <c r="B24" s="12" t="s">
        <v>25</v>
      </c>
      <c r="C24" s="49"/>
      <c r="D24" s="27"/>
      <c r="E24" s="28"/>
      <c r="F24" s="28"/>
      <c r="G24" s="21"/>
      <c r="H24" s="33"/>
    </row>
    <row r="25" spans="1:8" s="1" customFormat="1" ht="18.75" customHeight="1" x14ac:dyDescent="0.35">
      <c r="A25" s="8">
        <f>A20+1</f>
        <v>9</v>
      </c>
      <c r="B25" s="37" t="s">
        <v>26</v>
      </c>
      <c r="C25" s="49"/>
      <c r="D25" s="27"/>
      <c r="E25" s="27">
        <v>100</v>
      </c>
      <c r="F25" s="27">
        <v>100</v>
      </c>
      <c r="G25" s="21"/>
      <c r="H25" s="33"/>
    </row>
    <row r="26" spans="1:8" s="1" customFormat="1" ht="18.75" customHeight="1" x14ac:dyDescent="0.35">
      <c r="A26" s="8">
        <f>A25+1</f>
        <v>10</v>
      </c>
      <c r="B26" s="37" t="s">
        <v>27</v>
      </c>
      <c r="C26" s="49">
        <v>90000</v>
      </c>
      <c r="D26" s="27">
        <v>90000</v>
      </c>
      <c r="E26" s="27">
        <v>177061</v>
      </c>
      <c r="F26" s="27">
        <v>177061</v>
      </c>
      <c r="G26" s="21">
        <f t="shared" si="3"/>
        <v>1.9673444444444443</v>
      </c>
      <c r="H26" s="21">
        <f t="shared" si="2"/>
        <v>1.9673444444444443</v>
      </c>
    </row>
    <row r="27" spans="1:8" s="1" customFormat="1" ht="18.75" customHeight="1" x14ac:dyDescent="0.35">
      <c r="A27" s="8">
        <f>A26+1</f>
        <v>11</v>
      </c>
      <c r="B27" s="37" t="s">
        <v>28</v>
      </c>
      <c r="C27" s="49">
        <v>700000</v>
      </c>
      <c r="D27" s="27">
        <v>700000</v>
      </c>
      <c r="E27" s="27">
        <v>1915122</v>
      </c>
      <c r="F27" s="27">
        <v>1915122</v>
      </c>
      <c r="G27" s="21">
        <f t="shared" si="3"/>
        <v>2.7358885714285712</v>
      </c>
      <c r="H27" s="21">
        <f t="shared" si="2"/>
        <v>2.7358885714285712</v>
      </c>
    </row>
    <row r="28" spans="1:8" s="1" customFormat="1" ht="18.75" customHeight="1" x14ac:dyDescent="0.35">
      <c r="A28" s="8">
        <f>A27+1</f>
        <v>12</v>
      </c>
      <c r="B28" s="37" t="s">
        <v>29</v>
      </c>
      <c r="C28" s="49">
        <v>2500000</v>
      </c>
      <c r="D28" s="27">
        <v>2500000</v>
      </c>
      <c r="E28" s="27">
        <v>2323170</v>
      </c>
      <c r="F28" s="27">
        <v>2319914</v>
      </c>
      <c r="G28" s="21">
        <f t="shared" si="3"/>
        <v>0.92926799999999998</v>
      </c>
      <c r="H28" s="21">
        <f t="shared" si="2"/>
        <v>0.92796559999999995</v>
      </c>
    </row>
    <row r="29" spans="1:8" s="1" customFormat="1" ht="18.75" customHeight="1" x14ac:dyDescent="0.35">
      <c r="A29" s="8">
        <f>A28+1</f>
        <v>13</v>
      </c>
      <c r="B29" s="37" t="s">
        <v>30</v>
      </c>
      <c r="C29" s="49"/>
      <c r="D29" s="27"/>
      <c r="E29" s="27">
        <v>22651</v>
      </c>
      <c r="F29" s="27">
        <v>22651</v>
      </c>
      <c r="G29" s="21"/>
      <c r="H29" s="33"/>
    </row>
    <row r="30" spans="1:8" s="1" customFormat="1" ht="18.75" customHeight="1" x14ac:dyDescent="0.35">
      <c r="A30" s="8">
        <v>14</v>
      </c>
      <c r="B30" s="37" t="s">
        <v>31</v>
      </c>
      <c r="C30" s="49">
        <v>1730000</v>
      </c>
      <c r="D30" s="27">
        <v>1730000</v>
      </c>
      <c r="E30" s="27">
        <v>2432099</v>
      </c>
      <c r="F30" s="27">
        <v>2432099</v>
      </c>
      <c r="G30" s="21">
        <f t="shared" si="3"/>
        <v>1.4058375722543353</v>
      </c>
      <c r="H30" s="21">
        <f t="shared" si="2"/>
        <v>1.4058375722543353</v>
      </c>
    </row>
    <row r="31" spans="1:8" s="1" customFormat="1" ht="18.75" customHeight="1" x14ac:dyDescent="0.35">
      <c r="A31" s="8">
        <v>15</v>
      </c>
      <c r="B31" s="37" t="s">
        <v>32</v>
      </c>
      <c r="C31" s="49">
        <v>150000</v>
      </c>
      <c r="D31" s="27">
        <v>117800</v>
      </c>
      <c r="E31" s="27">
        <v>128956</v>
      </c>
      <c r="F31" s="27">
        <v>92047</v>
      </c>
      <c r="G31" s="21">
        <f t="shared" si="3"/>
        <v>0.85970666666666662</v>
      </c>
      <c r="H31" s="21">
        <f t="shared" si="2"/>
        <v>0.78138370118845502</v>
      </c>
    </row>
    <row r="32" spans="1:8" s="1" customFormat="1" ht="19.149999999999999" customHeight="1" x14ac:dyDescent="0.35">
      <c r="A32" s="8">
        <f>+A31+1</f>
        <v>16</v>
      </c>
      <c r="B32" s="37" t="s">
        <v>33</v>
      </c>
      <c r="C32" s="49">
        <v>740000</v>
      </c>
      <c r="D32" s="27">
        <v>470000</v>
      </c>
      <c r="E32" s="27">
        <v>1773517</v>
      </c>
      <c r="F32" s="27">
        <v>888129</v>
      </c>
      <c r="G32" s="21">
        <f t="shared" si="3"/>
        <v>2.3966445945945947</v>
      </c>
      <c r="H32" s="21">
        <f t="shared" si="2"/>
        <v>1.889636170212766</v>
      </c>
    </row>
    <row r="33" spans="1:8" s="1" customFormat="1" ht="19.149999999999999" customHeight="1" x14ac:dyDescent="0.35">
      <c r="A33" s="8">
        <f>A32+1</f>
        <v>17</v>
      </c>
      <c r="B33" s="37" t="s">
        <v>34</v>
      </c>
      <c r="C33" s="49">
        <v>1000</v>
      </c>
      <c r="D33" s="27">
        <v>1000</v>
      </c>
      <c r="E33" s="27">
        <v>483</v>
      </c>
      <c r="F33" s="27">
        <v>483</v>
      </c>
      <c r="G33" s="21">
        <f t="shared" si="3"/>
        <v>0.48299999999999998</v>
      </c>
      <c r="H33" s="21">
        <f t="shared" si="2"/>
        <v>0.48299999999999998</v>
      </c>
    </row>
    <row r="34" spans="1:8" s="56" customFormat="1" ht="46.65" x14ac:dyDescent="0.3">
      <c r="A34" s="13">
        <v>18</v>
      </c>
      <c r="B34" s="54" t="s">
        <v>35</v>
      </c>
      <c r="C34" s="49">
        <v>505000</v>
      </c>
      <c r="D34" s="49">
        <v>505000</v>
      </c>
      <c r="E34" s="49">
        <v>665343</v>
      </c>
      <c r="F34" s="49">
        <v>665343</v>
      </c>
      <c r="G34" s="55">
        <f t="shared" si="3"/>
        <v>1.3175108910891089</v>
      </c>
      <c r="H34" s="55">
        <f t="shared" si="2"/>
        <v>1.3175108910891089</v>
      </c>
    </row>
    <row r="35" spans="1:8" s="30" customFormat="1" ht="19.149999999999999" customHeight="1" x14ac:dyDescent="0.3">
      <c r="A35" s="7" t="s">
        <v>6</v>
      </c>
      <c r="B35" s="36" t="s">
        <v>44</v>
      </c>
      <c r="C35" s="48"/>
      <c r="D35" s="31"/>
      <c r="E35" s="31"/>
      <c r="F35" s="31"/>
      <c r="G35" s="33"/>
      <c r="H35" s="33"/>
    </row>
    <row r="36" spans="1:8" s="30" customFormat="1" ht="19.149999999999999" customHeight="1" x14ac:dyDescent="0.3">
      <c r="A36" s="7" t="s">
        <v>7</v>
      </c>
      <c r="B36" s="36" t="s">
        <v>45</v>
      </c>
      <c r="C36" s="48">
        <f>SUM(C37:C42)</f>
        <v>21450000</v>
      </c>
      <c r="D36" s="31"/>
      <c r="E36" s="31">
        <f>SUM(E37:E42)+62102</f>
        <v>17590050</v>
      </c>
      <c r="F36" s="31"/>
      <c r="G36" s="33">
        <f t="shared" si="3"/>
        <v>0.82004895104895104</v>
      </c>
      <c r="H36" s="33"/>
    </row>
    <row r="37" spans="1:8" s="1" customFormat="1" ht="19.149999999999999" customHeight="1" x14ac:dyDescent="0.35">
      <c r="A37" s="8">
        <v>1</v>
      </c>
      <c r="B37" s="37" t="s">
        <v>37</v>
      </c>
      <c r="C37" s="49">
        <v>131000</v>
      </c>
      <c r="D37" s="27"/>
      <c r="E37" s="27">
        <v>126433</v>
      </c>
      <c r="F37" s="27"/>
      <c r="G37" s="21">
        <f t="shared" si="3"/>
        <v>0.96513740458015262</v>
      </c>
      <c r="H37" s="33"/>
    </row>
    <row r="38" spans="1:8" s="1" customFormat="1" ht="19.149999999999999" customHeight="1" x14ac:dyDescent="0.35">
      <c r="A38" s="8">
        <f>A37+1</f>
        <v>2</v>
      </c>
      <c r="B38" s="37" t="s">
        <v>38</v>
      </c>
      <c r="C38" s="49">
        <v>2573000</v>
      </c>
      <c r="D38" s="27"/>
      <c r="E38" s="27">
        <v>1812533</v>
      </c>
      <c r="F38" s="27"/>
      <c r="G38" s="21">
        <f t="shared" si="3"/>
        <v>0.70444345122425189</v>
      </c>
      <c r="H38" s="33"/>
    </row>
    <row r="39" spans="1:8" s="1" customFormat="1" ht="19.149999999999999" customHeight="1" x14ac:dyDescent="0.35">
      <c r="A39" s="8">
        <f>A38+1</f>
        <v>3</v>
      </c>
      <c r="B39" s="37" t="s">
        <v>39</v>
      </c>
      <c r="C39" s="49">
        <v>40000</v>
      </c>
      <c r="D39" s="27"/>
      <c r="E39" s="27">
        <v>79453</v>
      </c>
      <c r="F39" s="27"/>
      <c r="G39" s="21">
        <f t="shared" si="3"/>
        <v>1.9863249999999999</v>
      </c>
      <c r="H39" s="33"/>
    </row>
    <row r="40" spans="1:8" s="1" customFormat="1" ht="19.149999999999999" customHeight="1" x14ac:dyDescent="0.35">
      <c r="A40" s="8">
        <f>A39+1</f>
        <v>4</v>
      </c>
      <c r="B40" s="37" t="s">
        <v>40</v>
      </c>
      <c r="C40" s="49">
        <v>80000</v>
      </c>
      <c r="D40" s="27"/>
      <c r="E40" s="27">
        <v>67641</v>
      </c>
      <c r="F40" s="27"/>
      <c r="G40" s="21">
        <f t="shared" si="3"/>
        <v>0.8455125</v>
      </c>
      <c r="H40" s="33"/>
    </row>
    <row r="41" spans="1:8" s="1" customFormat="1" ht="19.149999999999999" customHeight="1" x14ac:dyDescent="0.35">
      <c r="A41" s="8">
        <f>A40+1</f>
        <v>5</v>
      </c>
      <c r="B41" s="37" t="s">
        <v>36</v>
      </c>
      <c r="C41" s="49">
        <v>18611000</v>
      </c>
      <c r="D41" s="27"/>
      <c r="E41" s="27">
        <v>15382355</v>
      </c>
      <c r="F41" s="27"/>
      <c r="G41" s="21">
        <f t="shared" si="3"/>
        <v>0.82651953145988932</v>
      </c>
      <c r="H41" s="33"/>
    </row>
    <row r="42" spans="1:8" s="1" customFormat="1" ht="19.149999999999999" customHeight="1" x14ac:dyDescent="0.35">
      <c r="A42" s="8">
        <v>6</v>
      </c>
      <c r="B42" s="37" t="s">
        <v>41</v>
      </c>
      <c r="C42" s="49">
        <v>15000</v>
      </c>
      <c r="D42" s="27"/>
      <c r="E42" s="27">
        <v>59533</v>
      </c>
      <c r="F42" s="27"/>
      <c r="G42" s="21">
        <f t="shared" si="3"/>
        <v>3.9688666666666665</v>
      </c>
      <c r="H42" s="33"/>
    </row>
    <row r="43" spans="1:8" s="30" customFormat="1" ht="19.149999999999999" customHeight="1" x14ac:dyDescent="0.3">
      <c r="A43" s="7" t="s">
        <v>8</v>
      </c>
      <c r="B43" s="36" t="s">
        <v>42</v>
      </c>
      <c r="C43" s="48"/>
      <c r="D43" s="31"/>
      <c r="E43" s="31">
        <v>100</v>
      </c>
      <c r="F43" s="31">
        <v>100</v>
      </c>
      <c r="G43" s="33"/>
      <c r="H43" s="33"/>
    </row>
    <row r="44" spans="1:8" s="30" customFormat="1" ht="19.149999999999999" customHeight="1" x14ac:dyDescent="0.3">
      <c r="A44" s="16" t="s">
        <v>4</v>
      </c>
      <c r="B44" s="39" t="s">
        <v>53</v>
      </c>
      <c r="C44" s="48"/>
      <c r="D44" s="31"/>
      <c r="E44" s="31">
        <v>193651</v>
      </c>
      <c r="F44" s="31">
        <v>193651</v>
      </c>
      <c r="G44" s="33"/>
      <c r="H44" s="33"/>
    </row>
    <row r="45" spans="1:8" s="30" customFormat="1" ht="19.149999999999999" customHeight="1" x14ac:dyDescent="0.3">
      <c r="A45" s="16" t="s">
        <v>9</v>
      </c>
      <c r="B45" s="39" t="s">
        <v>54</v>
      </c>
      <c r="C45" s="48"/>
      <c r="D45" s="31"/>
      <c r="E45" s="31">
        <v>11783992</v>
      </c>
      <c r="F45" s="31">
        <v>11783992</v>
      </c>
      <c r="G45" s="33"/>
      <c r="H45" s="33"/>
    </row>
    <row r="46" spans="1:8" s="30" customFormat="1" ht="19.45" customHeight="1" x14ac:dyDescent="0.3">
      <c r="A46" s="17" t="s">
        <v>10</v>
      </c>
      <c r="B46" s="40" t="s">
        <v>55</v>
      </c>
      <c r="C46" s="51"/>
      <c r="D46" s="32"/>
      <c r="E46" s="32">
        <v>14441914</v>
      </c>
      <c r="F46" s="32">
        <v>14441914</v>
      </c>
      <c r="G46" s="35"/>
      <c r="H46" s="35"/>
    </row>
    <row r="47" spans="1:8" ht="19.45" customHeight="1" x14ac:dyDescent="0.35">
      <c r="A47" s="57"/>
      <c r="B47" s="57"/>
      <c r="C47" s="57"/>
      <c r="D47" s="57"/>
      <c r="E47" s="57"/>
      <c r="F47" s="57"/>
      <c r="G47" s="57"/>
      <c r="H47" s="57"/>
    </row>
    <row r="48" spans="1:8" ht="19.45" customHeight="1" x14ac:dyDescent="0.35">
      <c r="A48" s="6"/>
      <c r="B48" s="14"/>
      <c r="C48" s="46"/>
      <c r="D48" s="26"/>
      <c r="E48" s="26"/>
      <c r="F48" s="26"/>
      <c r="G48" s="22"/>
      <c r="H48" s="6"/>
    </row>
    <row r="49" spans="1:8" ht="17.850000000000001" x14ac:dyDescent="0.35">
      <c r="A49" s="6"/>
      <c r="B49" s="14"/>
      <c r="C49" s="46"/>
      <c r="D49" s="26"/>
      <c r="E49" s="26"/>
      <c r="F49" s="26"/>
      <c r="G49" s="22"/>
      <c r="H49" s="6"/>
    </row>
    <row r="50" spans="1:8" ht="17.850000000000001" x14ac:dyDescent="0.35">
      <c r="A50" s="6"/>
      <c r="B50" s="18"/>
      <c r="C50" s="46"/>
      <c r="D50" s="26"/>
      <c r="E50" s="26"/>
      <c r="F50" s="26"/>
      <c r="G50" s="22"/>
      <c r="H50" s="6"/>
    </row>
    <row r="51" spans="1:8" ht="17.850000000000001" x14ac:dyDescent="0.35">
      <c r="A51" s="6"/>
      <c r="B51" s="15"/>
      <c r="C51" s="46"/>
      <c r="D51" s="26"/>
      <c r="E51" s="26"/>
      <c r="F51" s="26"/>
      <c r="G51" s="22"/>
      <c r="H51" s="6"/>
    </row>
    <row r="52" spans="1:8" ht="17.850000000000001" x14ac:dyDescent="0.35">
      <c r="A52" s="10"/>
      <c r="B52" s="14"/>
      <c r="C52" s="46"/>
      <c r="D52" s="26"/>
      <c r="E52" s="26"/>
      <c r="F52" s="26"/>
      <c r="G52" s="22"/>
      <c r="H52" s="6"/>
    </row>
    <row r="53" spans="1:8" ht="17.850000000000001" x14ac:dyDescent="0.35">
      <c r="A53" s="1"/>
      <c r="B53" s="14"/>
      <c r="C53" s="46"/>
      <c r="D53" s="26"/>
      <c r="E53" s="26"/>
      <c r="F53" s="26"/>
      <c r="G53" s="22"/>
      <c r="H53" s="6"/>
    </row>
    <row r="54" spans="1:8" ht="17.850000000000001" x14ac:dyDescent="0.35">
      <c r="A54" s="1"/>
      <c r="B54" s="14"/>
      <c r="C54" s="46"/>
      <c r="D54" s="26"/>
      <c r="E54" s="26"/>
      <c r="F54" s="26"/>
      <c r="G54" s="22"/>
      <c r="H54" s="6"/>
    </row>
    <row r="55" spans="1:8" ht="17.850000000000001" x14ac:dyDescent="0.35">
      <c r="A55" s="1"/>
      <c r="B55" s="1"/>
      <c r="C55" s="46"/>
      <c r="D55" s="26"/>
      <c r="E55" s="26"/>
      <c r="F55" s="26"/>
      <c r="G55" s="22"/>
      <c r="H55" s="1"/>
    </row>
    <row r="56" spans="1:8" ht="17.850000000000001" x14ac:dyDescent="0.35">
      <c r="A56" s="1"/>
      <c r="B56" s="1"/>
      <c r="C56" s="46"/>
      <c r="D56" s="26"/>
      <c r="E56" s="26"/>
      <c r="F56" s="26"/>
      <c r="G56" s="22"/>
      <c r="H56" s="1"/>
    </row>
    <row r="57" spans="1:8" ht="17.850000000000001" x14ac:dyDescent="0.35">
      <c r="A57" s="1"/>
      <c r="B57" s="1"/>
      <c r="C57" s="46"/>
      <c r="D57" s="26"/>
      <c r="E57" s="26"/>
      <c r="F57" s="26"/>
      <c r="G57" s="22"/>
      <c r="H57" s="1"/>
    </row>
    <row r="58" spans="1:8" ht="22.65" customHeight="1" x14ac:dyDescent="0.35">
      <c r="A58" s="1"/>
      <c r="B58" s="1"/>
      <c r="C58" s="46"/>
      <c r="D58" s="26"/>
      <c r="E58" s="26"/>
      <c r="F58" s="26"/>
      <c r="G58" s="22"/>
      <c r="H58" s="1"/>
    </row>
    <row r="59" spans="1:8" ht="17.850000000000001" x14ac:dyDescent="0.35">
      <c r="A59" s="1"/>
      <c r="B59" s="1"/>
      <c r="C59" s="46"/>
      <c r="D59" s="26"/>
      <c r="E59" s="26"/>
      <c r="F59" s="26"/>
      <c r="G59" s="22"/>
      <c r="H59" s="1"/>
    </row>
    <row r="60" spans="1:8" ht="17.850000000000001" x14ac:dyDescent="0.35">
      <c r="A60" s="1"/>
      <c r="B60" s="1"/>
      <c r="C60" s="46"/>
      <c r="D60" s="26"/>
      <c r="E60" s="26"/>
      <c r="F60" s="26"/>
      <c r="G60" s="22"/>
      <c r="H60" s="1"/>
    </row>
    <row r="61" spans="1:8" ht="17.850000000000001" x14ac:dyDescent="0.35">
      <c r="A61" s="1"/>
      <c r="B61" s="1"/>
      <c r="C61" s="46"/>
      <c r="D61" s="26"/>
      <c r="E61" s="26"/>
      <c r="F61" s="26"/>
      <c r="G61" s="22"/>
      <c r="H61" s="1"/>
    </row>
    <row r="62" spans="1:8" ht="17.850000000000001" x14ac:dyDescent="0.35">
      <c r="A62" s="1"/>
      <c r="B62" s="1"/>
      <c r="C62" s="46"/>
      <c r="D62" s="26"/>
      <c r="E62" s="26"/>
      <c r="F62" s="26"/>
      <c r="G62" s="22"/>
      <c r="H62" s="1"/>
    </row>
  </sheetData>
  <mergeCells count="16">
    <mergeCell ref="A47:H47"/>
    <mergeCell ref="A1:B1"/>
    <mergeCell ref="A2:H2"/>
    <mergeCell ref="F1:H1"/>
    <mergeCell ref="A3:H3"/>
    <mergeCell ref="A5:A7"/>
    <mergeCell ref="B5:B7"/>
    <mergeCell ref="C5:D5"/>
    <mergeCell ref="E5:F5"/>
    <mergeCell ref="G5:H5"/>
    <mergeCell ref="C6:C7"/>
    <mergeCell ref="D6:D7"/>
    <mergeCell ref="E6:E7"/>
    <mergeCell ref="F6:F7"/>
    <mergeCell ref="G6:G7"/>
    <mergeCell ref="H6:H7"/>
  </mergeCells>
  <printOptions horizontalCentered="1"/>
  <pageMargins left="0.45" right="0.45" top="0.75" bottom="0.5" header="0.3" footer="0.3"/>
  <pageSetup paperSize="9" orientation="landscape" r:id="rId1"/>
  <headerFooter differentFirst="1">
    <oddHeader>&amp;C&amp;P/&amp;P</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AEA909A-84DE-4A17-8083-5E77CDEEB71A}">
  <ds:schemaRefs>
    <ds:schemaRef ds:uri="http://purl.org/dc/elements/1.1/"/>
    <ds:schemaRef ds:uri="http://schemas.microsoft.com/office/2006/metadata/properties"/>
    <ds:schemaRef ds:uri="http://www.w3.org/XML/1998/namespace"/>
    <ds:schemaRef ds:uri="http://schemas.microsoft.com/office/2006/documentManagement/types"/>
    <ds:schemaRef ds:uri="http://purl.org/dc/terms/"/>
    <ds:schemaRef ds:uri="http://purl.org/dc/dcmitype/"/>
    <ds:schemaRef ds:uri="http://schemas.microsoft.com/office/infopath/2007/PartnerControls"/>
    <ds:schemaRef ds:uri="http://schemas.openxmlformats.org/package/2006/metadata/core-properties"/>
  </ds:schemaRefs>
</ds:datastoreItem>
</file>

<file path=customXml/itemProps2.xml><?xml version="1.0" encoding="utf-8"?>
<ds:datastoreItem xmlns:ds="http://schemas.openxmlformats.org/officeDocument/2006/customXml" ds:itemID="{082FA5A6-4414-4877-9B3A-12E23A28764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3BB3CDCF-BB1E-432B-B005-5450C42326E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QT-2022-N-B63-TT343-75</vt:lpstr>
      <vt:lpstr>'QT-2022-N-B63-TT343-75'!Print_Titles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Quang Lương Xuân</dc:creator>
  <cp:lastModifiedBy>Nguyen Thi Hong Nhung</cp:lastModifiedBy>
  <cp:lastPrinted>2024-12-31T01:32:33Z</cp:lastPrinted>
  <dcterms:created xsi:type="dcterms:W3CDTF">2018-08-22T07:49:45Z</dcterms:created>
  <dcterms:modified xsi:type="dcterms:W3CDTF">2024-12-31T01:40:31Z</dcterms:modified>
</cp:coreProperties>
</file>