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y Drive\NĂM 2025\CONG KHAI NGAN SACH\QUYET TOAN 2023\"/>
    </mc:Choice>
  </mc:AlternateContent>
  <bookViews>
    <workbookView xWindow="-115" yWindow="-115" windowWidth="19446" windowHeight="11635"/>
  </bookViews>
  <sheets>
    <sheet name="QT-2022-N-B67-TT343-75" sheetId="1" r:id="rId1"/>
  </sheets>
  <calcPr calcId="15251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9" i="1" l="1"/>
  <c r="K19" i="1" l="1"/>
  <c r="P18" i="1" l="1"/>
  <c r="E10" i="1"/>
  <c r="E11" i="1"/>
  <c r="E12" i="1"/>
  <c r="E13" i="1"/>
  <c r="E14" i="1"/>
  <c r="E15" i="1"/>
  <c r="E16" i="1"/>
  <c r="E17" i="1"/>
  <c r="E18" i="1"/>
  <c r="E19" i="1"/>
  <c r="E9" i="1"/>
  <c r="E8" i="1" l="1"/>
  <c r="K10" i="1" l="1"/>
  <c r="J8" i="1"/>
  <c r="T7" i="1"/>
  <c r="N7" i="1"/>
  <c r="R10" i="1" l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S19" i="1"/>
  <c r="S9" i="1"/>
  <c r="R9" i="1"/>
  <c r="M8" i="1"/>
  <c r="N8" i="1"/>
  <c r="L8" i="1"/>
  <c r="D8" i="1"/>
  <c r="G8" i="1"/>
  <c r="H8" i="1"/>
  <c r="F8" i="1"/>
  <c r="P10" i="1"/>
  <c r="P11" i="1"/>
  <c r="P12" i="1"/>
  <c r="P13" i="1"/>
  <c r="P14" i="1"/>
  <c r="P15" i="1"/>
  <c r="P16" i="1"/>
  <c r="P17" i="1"/>
  <c r="P19" i="1"/>
  <c r="K9" i="1"/>
  <c r="I9" i="1" s="1"/>
  <c r="I10" i="1"/>
  <c r="K11" i="1"/>
  <c r="I11" i="1" s="1"/>
  <c r="K12" i="1"/>
  <c r="I12" i="1" s="1"/>
  <c r="K13" i="1"/>
  <c r="I13" i="1" s="1"/>
  <c r="K14" i="1"/>
  <c r="I14" i="1" s="1"/>
  <c r="K15" i="1"/>
  <c r="I15" i="1" s="1"/>
  <c r="K16" i="1"/>
  <c r="K17" i="1"/>
  <c r="I17" i="1" s="1"/>
  <c r="K18" i="1"/>
  <c r="I18" i="1" s="1"/>
  <c r="I19" i="1"/>
  <c r="C9" i="1"/>
  <c r="C10" i="1"/>
  <c r="C11" i="1"/>
  <c r="C12" i="1"/>
  <c r="C13" i="1"/>
  <c r="C14" i="1"/>
  <c r="C15" i="1"/>
  <c r="C16" i="1"/>
  <c r="C17" i="1"/>
  <c r="C18" i="1"/>
  <c r="C19" i="1"/>
  <c r="C8" i="1" l="1"/>
  <c r="K8" i="1"/>
  <c r="I8" i="1" s="1"/>
  <c r="R8" i="1"/>
  <c r="S8" i="1"/>
  <c r="Q9" i="1"/>
  <c r="P8" i="1"/>
  <c r="O14" i="1"/>
  <c r="O9" i="1"/>
  <c r="Q17" i="1"/>
  <c r="Q13" i="1"/>
  <c r="O19" i="1"/>
  <c r="O13" i="1"/>
  <c r="Q16" i="1"/>
  <c r="O12" i="1"/>
  <c r="Q19" i="1"/>
  <c r="Q15" i="1"/>
  <c r="Q11" i="1"/>
  <c r="Q18" i="1"/>
  <c r="Q14" i="1"/>
  <c r="Q10" i="1"/>
  <c r="O11" i="1"/>
  <c r="O18" i="1"/>
  <c r="O15" i="1"/>
  <c r="O10" i="1"/>
  <c r="O17" i="1"/>
  <c r="Q12" i="1"/>
  <c r="I16" i="1"/>
  <c r="O16" i="1" s="1"/>
  <c r="Q8" i="1" l="1"/>
  <c r="O8" i="1"/>
</calcChain>
</file>

<file path=xl/sharedStrings.xml><?xml version="1.0" encoding="utf-8"?>
<sst xmlns="http://schemas.openxmlformats.org/spreadsheetml/2006/main" count="41" uniqueCount="28">
  <si>
    <t>Đơn vị: Triệu đồng</t>
  </si>
  <si>
    <t>STT</t>
  </si>
  <si>
    <t>TỔNG SỐ</t>
  </si>
  <si>
    <t>Tên đơn vị</t>
  </si>
  <si>
    <t>Tổng số</t>
  </si>
  <si>
    <t>Biểu số 67/CK-NSNN</t>
  </si>
  <si>
    <t>Dự toán</t>
  </si>
  <si>
    <t>Quyết toán</t>
  </si>
  <si>
    <t>So sánh (%)</t>
  </si>
  <si>
    <t>Bổ sung cân đối</t>
  </si>
  <si>
    <t>Bổ sung có mục tiêu</t>
  </si>
  <si>
    <t>Vốn đầu tư để thực hiện các chương trình mục tiêu, nhiệm vụ</t>
  </si>
  <si>
    <t>Vốn sự nghiệp để thực hiện các chế độ, chính sách, nhiệm vụ</t>
  </si>
  <si>
    <r>
      <rPr>
        <sz val="12"/>
        <rFont val="Times New Roman"/>
        <family val="1"/>
      </rPr>
      <t>ỦY BAN NHÂN DÂN</t>
    </r>
    <r>
      <rPr>
        <b/>
        <sz val="12"/>
        <rFont val="Times New Roman"/>
        <family val="1"/>
      </rPr>
      <t xml:space="preserve">
TỈNH ĐỒNG NAI</t>
    </r>
  </si>
  <si>
    <t>Thành phố Biên Hòa</t>
  </si>
  <si>
    <t>Huyện Vỉnh Cửu</t>
  </si>
  <si>
    <t>Huyện Trảng Bom</t>
  </si>
  <si>
    <t>Huyện Thống Nhất</t>
  </si>
  <si>
    <t>Huyện Định Quán</t>
  </si>
  <si>
    <t>Huyện Tân Phú</t>
  </si>
  <si>
    <t>Huyện Xuân Lộc</t>
  </si>
  <si>
    <t>Huyện Cẩm Mỹ</t>
  </si>
  <si>
    <t>Huyện Long Thành</t>
  </si>
  <si>
    <t>Huyện Nhơn Trạch</t>
  </si>
  <si>
    <t>Bổ sung hụt thu cân đối CTN-NQD tỉnh thu huyện hưởng</t>
  </si>
  <si>
    <t>QUYẾT TOÁN CHI BỔ SUNG TỪ NGÂN SÁCH CẤP TỈNH CHO NGÂN SÁCH HUYỆN NĂM 2022</t>
  </si>
  <si>
    <t>Thị xãLong Khánh</t>
  </si>
  <si>
    <t>(Đính kèm Quyết định số               /QĐ-UBND ngày            /      /            của UBND tỉnh Đồng Nai)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</si>
</sst>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.VnArial Narrow"/>
      <family val="2"/>
    </font>
    <font>
      <sz val="10"/>
      <name val="Times New Roman"/>
      <family val="1"/>
      <charset val="163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13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0" fillId="0" borderId="0"/>
    <xf numFmtId="0" fontId="11" fillId="0" borderId="0"/>
    <xf numFmtId="0" fontId="2" fillId="0" borderId="0"/>
    <xf numFmtId="0" fontId="14" fillId="0" borderId="0"/>
    <xf numFmtId="0" fontId="10" fillId="0" borderId="0"/>
    <xf numFmtId="0" fontId="13" fillId="0" borderId="0"/>
    <xf numFmtId="0" fontId="1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Fill="1" applyAlignment="1"/>
    <xf numFmtId="0" fontId="3" fillId="0" borderId="0" xfId="0" applyFont="1" applyFill="1"/>
    <xf numFmtId="0" fontId="8" fillId="0" borderId="0" xfId="0" applyFont="1" applyFill="1" applyAlignment="1">
      <alignment horizontal="left"/>
    </xf>
    <xf numFmtId="0" fontId="9" fillId="0" borderId="0" xfId="0" applyFont="1" applyFill="1"/>
    <xf numFmtId="0" fontId="7" fillId="0" borderId="0" xfId="0" applyFont="1" applyFill="1" applyAlignment="1">
      <alignment horizontal="centerContinuous"/>
    </xf>
    <xf numFmtId="0" fontId="6" fillId="0" borderId="0" xfId="0" applyFont="1" applyFill="1"/>
    <xf numFmtId="0" fontId="5" fillId="0" borderId="0" xfId="0" applyNumberFormat="1" applyFont="1" applyFill="1" applyBorder="1" applyAlignment="1">
      <alignment vertical="center" wrapText="1"/>
    </xf>
    <xf numFmtId="165" fontId="3" fillId="0" borderId="0" xfId="11" applyNumberFormat="1" applyFont="1" applyFill="1" applyAlignment="1">
      <alignment horizontal="right" vertical="center"/>
    </xf>
    <xf numFmtId="165" fontId="7" fillId="0" borderId="0" xfId="11" applyNumberFormat="1" applyFont="1" applyFill="1" applyAlignment="1">
      <alignment horizontal="centerContinuous" vertical="center"/>
    </xf>
    <xf numFmtId="165" fontId="3" fillId="0" borderId="0" xfId="11" applyNumberFormat="1" applyFont="1" applyFill="1" applyAlignment="1">
      <alignment horizontal="centerContinuous" vertical="center"/>
    </xf>
    <xf numFmtId="9" fontId="3" fillId="0" borderId="0" xfId="12" applyFont="1" applyFill="1" applyAlignment="1">
      <alignment horizontal="centerContinuous" vertical="center"/>
    </xf>
    <xf numFmtId="9" fontId="7" fillId="0" borderId="0" xfId="12" applyFont="1" applyFill="1" applyAlignment="1">
      <alignment horizontal="centerContinuous" vertical="center"/>
    </xf>
    <xf numFmtId="165" fontId="9" fillId="0" borderId="0" xfId="11" applyNumberFormat="1" applyFont="1" applyFill="1" applyAlignment="1">
      <alignment horizontal="centerContinuous" vertical="center"/>
    </xf>
    <xf numFmtId="9" fontId="9" fillId="0" borderId="0" xfId="12" applyFont="1" applyFill="1" applyAlignment="1">
      <alignment horizontal="centerContinuous" vertical="center"/>
    </xf>
    <xf numFmtId="165" fontId="9" fillId="0" borderId="0" xfId="11" applyNumberFormat="1" applyFont="1" applyFill="1" applyAlignment="1">
      <alignment vertical="center"/>
    </xf>
    <xf numFmtId="9" fontId="9" fillId="0" borderId="0" xfId="12" applyFont="1" applyFill="1" applyAlignment="1">
      <alignment vertical="center"/>
    </xf>
    <xf numFmtId="165" fontId="3" fillId="0" borderId="0" xfId="11" applyNumberFormat="1" applyFont="1" applyFill="1" applyAlignment="1">
      <alignment vertical="center"/>
    </xf>
    <xf numFmtId="9" fontId="3" fillId="0" borderId="0" xfId="12" applyFont="1" applyFill="1" applyAlignment="1">
      <alignment vertical="center"/>
    </xf>
    <xf numFmtId="165" fontId="19" fillId="0" borderId="2" xfId="11" applyNumberFormat="1" applyFont="1" applyFill="1" applyBorder="1" applyAlignment="1">
      <alignment horizontal="center" vertical="center" wrapText="1"/>
    </xf>
    <xf numFmtId="9" fontId="19" fillId="0" borderId="2" xfId="12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7" fillId="0" borderId="0" xfId="0" applyFont="1" applyFill="1"/>
    <xf numFmtId="165" fontId="19" fillId="0" borderId="2" xfId="12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5" fontId="17" fillId="0" borderId="2" xfId="11" applyNumberFormat="1" applyFont="1" applyFill="1" applyBorder="1" applyAlignment="1">
      <alignment horizontal="center" vertical="center" wrapText="1"/>
    </xf>
    <xf numFmtId="9" fontId="17" fillId="0" borderId="2" xfId="12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65" fontId="8" fillId="0" borderId="0" xfId="11" applyNumberFormat="1" applyFont="1" applyFill="1" applyBorder="1" applyAlignment="1">
      <alignment horizontal="center" vertical="center"/>
    </xf>
    <xf numFmtId="9" fontId="5" fillId="0" borderId="0" xfId="12" applyFont="1" applyFill="1" applyBorder="1" applyAlignment="1">
      <alignment horizontal="right" vertical="center"/>
    </xf>
    <xf numFmtId="165" fontId="17" fillId="0" borderId="2" xfId="11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65" fontId="17" fillId="0" borderId="2" xfId="11" applyNumberFormat="1" applyFont="1" applyFill="1" applyBorder="1" applyAlignment="1">
      <alignment horizontal="center" vertical="center" wrapText="1"/>
    </xf>
    <xf numFmtId="165" fontId="18" fillId="0" borderId="2" xfId="11" applyNumberFormat="1" applyFont="1" applyFill="1" applyBorder="1" applyAlignment="1">
      <alignment horizontal="center" vertical="center" wrapText="1"/>
    </xf>
    <xf numFmtId="9" fontId="17" fillId="0" borderId="2" xfId="12" applyFont="1" applyFill="1" applyBorder="1" applyAlignment="1">
      <alignment horizontal="center" vertical="center" wrapText="1"/>
    </xf>
    <xf numFmtId="9" fontId="18" fillId="0" borderId="2" xfId="12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9" fontId="4" fillId="0" borderId="0" xfId="12" applyFont="1" applyFill="1" applyAlignment="1">
      <alignment horizontal="center" vertical="center"/>
    </xf>
    <xf numFmtId="9" fontId="17" fillId="0" borderId="2" xfId="12" applyFont="1" applyFill="1" applyBorder="1" applyAlignment="1">
      <alignment horizontal="center" vertical="center"/>
    </xf>
    <xf numFmtId="0" fontId="17" fillId="0" borderId="2" xfId="0" applyFont="1" applyFill="1" applyBorder="1"/>
    <xf numFmtId="165" fontId="17" fillId="0" borderId="2" xfId="11" applyNumberFormat="1" applyFont="1" applyFill="1" applyBorder="1" applyAlignment="1">
      <alignment vertical="center"/>
    </xf>
    <xf numFmtId="9" fontId="17" fillId="0" borderId="2" xfId="12" applyFont="1" applyFill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165" fontId="20" fillId="0" borderId="2" xfId="11" applyNumberFormat="1" applyFont="1" applyFill="1" applyBorder="1" applyAlignment="1">
      <alignment vertical="center"/>
    </xf>
    <xf numFmtId="9" fontId="20" fillId="0" borderId="2" xfId="12" applyFont="1" applyFill="1" applyBorder="1" applyAlignment="1">
      <alignment vertical="center"/>
    </xf>
  </cellXfs>
  <cellStyles count="13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Percent" xfId="1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897712</xdr:colOff>
      <xdr:row>0</xdr:row>
      <xdr:rowOff>419100</xdr:rowOff>
    </xdr:from>
    <xdr:to>
      <xdr:col>2</xdr:col>
      <xdr:colOff>405079</xdr:colOff>
      <xdr:row>0</xdr:row>
      <xdr:rowOff>419100</xdr:rowOff>
    </xdr:to>
    <xdr:cxnSp macro="">
      <xdr:nvCxnSpPr>
        <xdr:cNvPr id="3" name="Straight Connector 2"/>
        <xdr:cNvCxnSpPr/>
      </xdr:nvCxnSpPr>
      <xdr:spPr>
        <a:xfrm>
          <a:off x="1124483" y="419100"/>
          <a:ext cx="7143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abSelected="1" topLeftCell="B1" zoomScaleNormal="100" workbookViewId="0">
      <selection activeCell="K7" sqref="K7"/>
    </sheetView>
  </sheetViews>
  <sheetFormatPr defaultColWidth="12.8984375" defaultRowHeight="15.55" x14ac:dyDescent="0.3"/>
  <cols>
    <col min="1" max="1" width="3.09765625" style="2" customWidth="1"/>
    <col min="2" max="2" width="16.5" style="2" customWidth="1"/>
    <col min="3" max="3" width="11" style="17" customWidth="1"/>
    <col min="4" max="4" width="11.3984375" style="17" customWidth="1"/>
    <col min="5" max="5" width="10.09765625" style="17" customWidth="1"/>
    <col min="6" max="6" width="10.3984375" style="17" customWidth="1"/>
    <col min="7" max="7" width="9.296875" style="17" customWidth="1"/>
    <col min="8" max="8" width="8.3984375" style="17" hidden="1" customWidth="1"/>
    <col min="9" max="9" width="14.59765625" style="17" customWidth="1"/>
    <col min="10" max="12" width="10" style="17" customWidth="1"/>
    <col min="13" max="13" width="9.296875" style="17" customWidth="1"/>
    <col min="14" max="14" width="7.69921875" style="17" hidden="1" customWidth="1"/>
    <col min="15" max="16" width="7" style="18" customWidth="1"/>
    <col min="17" max="17" width="7.09765625" style="18" customWidth="1"/>
    <col min="18" max="18" width="8.8984375" style="18" customWidth="1"/>
    <col min="19" max="19" width="9.09765625" style="18" customWidth="1"/>
    <col min="20" max="20" width="8" style="18" customWidth="1"/>
    <col min="21" max="16384" width="12.8984375" style="2"/>
  </cols>
  <sheetData>
    <row r="1" spans="1:24" ht="34.6" customHeight="1" x14ac:dyDescent="0.3">
      <c r="A1" s="38" t="s">
        <v>13</v>
      </c>
      <c r="B1" s="38"/>
      <c r="C1" s="38"/>
      <c r="D1" s="38"/>
      <c r="E1" s="8"/>
      <c r="F1" s="9"/>
      <c r="G1" s="9"/>
      <c r="H1" s="10"/>
      <c r="I1" s="10"/>
      <c r="J1" s="10"/>
      <c r="K1" s="10"/>
      <c r="L1" s="9"/>
      <c r="M1" s="9"/>
      <c r="N1" s="10"/>
      <c r="O1" s="11"/>
      <c r="P1" s="12"/>
      <c r="Q1" s="39" t="s">
        <v>5</v>
      </c>
      <c r="R1" s="39"/>
      <c r="S1" s="39"/>
      <c r="T1" s="39"/>
      <c r="U1" s="1"/>
      <c r="V1" s="1"/>
      <c r="W1" s="1"/>
    </row>
    <row r="2" spans="1:24" s="4" customFormat="1" ht="34.85" customHeight="1" x14ac:dyDescent="0.35">
      <c r="A2" s="5" t="s">
        <v>25</v>
      </c>
      <c r="B2" s="5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4"/>
      <c r="Q2" s="14"/>
      <c r="R2" s="14"/>
      <c r="S2" s="14"/>
      <c r="T2" s="14"/>
    </row>
    <row r="3" spans="1:24" ht="20.9" customHeight="1" x14ac:dyDescent="0.3">
      <c r="A3" s="28" t="s">
        <v>27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7"/>
      <c r="V3" s="7"/>
      <c r="W3" s="7"/>
      <c r="X3" s="7"/>
    </row>
    <row r="4" spans="1:24" ht="28.1" customHeight="1" x14ac:dyDescent="0.35">
      <c r="A4" s="3"/>
      <c r="B4" s="3"/>
      <c r="C4" s="15"/>
      <c r="D4" s="15"/>
      <c r="E4" s="15"/>
      <c r="F4" s="29"/>
      <c r="G4" s="29"/>
      <c r="H4" s="29"/>
      <c r="I4" s="15"/>
      <c r="J4" s="15"/>
      <c r="K4" s="15"/>
      <c r="L4" s="29"/>
      <c r="M4" s="29"/>
      <c r="N4" s="29"/>
      <c r="O4" s="16"/>
      <c r="P4" s="30" t="s">
        <v>0</v>
      </c>
      <c r="Q4" s="30"/>
      <c r="R4" s="30"/>
      <c r="S4" s="30"/>
      <c r="T4" s="30"/>
    </row>
    <row r="5" spans="1:24" s="6" customFormat="1" ht="25.5" customHeight="1" x14ac:dyDescent="0.35">
      <c r="A5" s="32" t="s">
        <v>1</v>
      </c>
      <c r="B5" s="32" t="s">
        <v>3</v>
      </c>
      <c r="C5" s="31" t="s">
        <v>6</v>
      </c>
      <c r="D5" s="31"/>
      <c r="E5" s="31"/>
      <c r="F5" s="31"/>
      <c r="G5" s="31"/>
      <c r="H5" s="31"/>
      <c r="I5" s="31" t="s">
        <v>7</v>
      </c>
      <c r="J5" s="31"/>
      <c r="K5" s="31"/>
      <c r="L5" s="31"/>
      <c r="M5" s="31"/>
      <c r="N5" s="31"/>
      <c r="O5" s="40" t="s">
        <v>8</v>
      </c>
      <c r="P5" s="40"/>
      <c r="Q5" s="40"/>
      <c r="R5" s="40"/>
      <c r="S5" s="40"/>
      <c r="T5" s="40"/>
    </row>
    <row r="6" spans="1:24" s="6" customFormat="1" ht="25.5" customHeight="1" x14ac:dyDescent="0.35">
      <c r="A6" s="33"/>
      <c r="B6" s="33"/>
      <c r="C6" s="34" t="s">
        <v>4</v>
      </c>
      <c r="D6" s="34" t="s">
        <v>9</v>
      </c>
      <c r="E6" s="31" t="s">
        <v>10</v>
      </c>
      <c r="F6" s="31"/>
      <c r="G6" s="31"/>
      <c r="H6" s="31"/>
      <c r="I6" s="34" t="s">
        <v>4</v>
      </c>
      <c r="J6" s="34" t="s">
        <v>9</v>
      </c>
      <c r="K6" s="31" t="s">
        <v>10</v>
      </c>
      <c r="L6" s="31"/>
      <c r="M6" s="31"/>
      <c r="N6" s="31"/>
      <c r="O6" s="36" t="s">
        <v>4</v>
      </c>
      <c r="P6" s="36" t="s">
        <v>9</v>
      </c>
      <c r="Q6" s="40" t="s">
        <v>10</v>
      </c>
      <c r="R6" s="40"/>
      <c r="S6" s="40"/>
      <c r="T6" s="40"/>
    </row>
    <row r="7" spans="1:24" s="6" customFormat="1" ht="99.8" customHeight="1" x14ac:dyDescent="0.35">
      <c r="A7" s="33"/>
      <c r="B7" s="33"/>
      <c r="C7" s="35"/>
      <c r="D7" s="35"/>
      <c r="E7" s="26" t="s">
        <v>4</v>
      </c>
      <c r="F7" s="19" t="s">
        <v>11</v>
      </c>
      <c r="G7" s="19" t="s">
        <v>12</v>
      </c>
      <c r="H7" s="19" t="s">
        <v>24</v>
      </c>
      <c r="I7" s="35"/>
      <c r="J7" s="35"/>
      <c r="K7" s="26" t="s">
        <v>4</v>
      </c>
      <c r="L7" s="19" t="s">
        <v>11</v>
      </c>
      <c r="M7" s="19" t="s">
        <v>12</v>
      </c>
      <c r="N7" s="19" t="str">
        <f>+H7</f>
        <v>Bổ sung hụt thu cân đối CTN-NQD tỉnh thu huyện hưởng</v>
      </c>
      <c r="O7" s="37"/>
      <c r="P7" s="37"/>
      <c r="Q7" s="27" t="s">
        <v>4</v>
      </c>
      <c r="R7" s="20" t="s">
        <v>11</v>
      </c>
      <c r="S7" s="20" t="s">
        <v>12</v>
      </c>
      <c r="T7" s="23" t="str">
        <f>+H7</f>
        <v>Bổ sung hụt thu cân đối CTN-NQD tỉnh thu huyện hưởng</v>
      </c>
    </row>
    <row r="8" spans="1:24" s="22" customFormat="1" ht="25.5" customHeight="1" x14ac:dyDescent="0.3">
      <c r="A8" s="21"/>
      <c r="B8" s="41" t="s">
        <v>2</v>
      </c>
      <c r="C8" s="42">
        <f>+D8+E8</f>
        <v>8825443</v>
      </c>
      <c r="D8" s="42">
        <f>SUM(D9:D19)</f>
        <v>6689357</v>
      </c>
      <c r="E8" s="42">
        <f>SUM(E9:E19)</f>
        <v>2136086</v>
      </c>
      <c r="F8" s="42">
        <f>SUM(F9:F19)</f>
        <v>1374800</v>
      </c>
      <c r="G8" s="42">
        <f t="shared" ref="G8:H8" si="0">SUM(G9:G19)</f>
        <v>761286</v>
      </c>
      <c r="H8" s="42">
        <f t="shared" si="0"/>
        <v>0</v>
      </c>
      <c r="I8" s="42">
        <f>+J8+K8</f>
        <v>8780103</v>
      </c>
      <c r="J8" s="42">
        <f>SUM(J9:J19)</f>
        <v>6689357</v>
      </c>
      <c r="K8" s="42">
        <f>+L8+M8+N8</f>
        <v>2090746</v>
      </c>
      <c r="L8" s="42">
        <f>SUM(L9:L19)</f>
        <v>1374800</v>
      </c>
      <c r="M8" s="42">
        <f t="shared" ref="M8:N8" si="1">SUM(M9:M19)</f>
        <v>715946</v>
      </c>
      <c r="N8" s="42">
        <f t="shared" si="1"/>
        <v>0</v>
      </c>
      <c r="O8" s="43">
        <f>+I8/C8</f>
        <v>0.99486258083588552</v>
      </c>
      <c r="P8" s="43">
        <f>+J8/D8</f>
        <v>1</v>
      </c>
      <c r="Q8" s="43">
        <f>+K8/E8</f>
        <v>0.97877426283398705</v>
      </c>
      <c r="R8" s="43">
        <f>+L8/F8</f>
        <v>1</v>
      </c>
      <c r="S8" s="43">
        <f>+M8/G8</f>
        <v>0.94044288217568694</v>
      </c>
      <c r="T8" s="43"/>
    </row>
    <row r="9" spans="1:24" s="4" customFormat="1" ht="31.55" customHeight="1" x14ac:dyDescent="0.35">
      <c r="A9" s="24">
        <v>1</v>
      </c>
      <c r="B9" s="44" t="s">
        <v>14</v>
      </c>
      <c r="C9" s="45">
        <f t="shared" ref="C9:C19" si="2">+D9+E9</f>
        <v>1050331</v>
      </c>
      <c r="D9" s="45">
        <v>806824</v>
      </c>
      <c r="E9" s="45">
        <f>+F9+G9</f>
        <v>243507</v>
      </c>
      <c r="F9" s="45">
        <v>117610</v>
      </c>
      <c r="G9" s="45">
        <v>125897</v>
      </c>
      <c r="H9" s="45">
        <v>0</v>
      </c>
      <c r="I9" s="45">
        <f t="shared" ref="I9:I19" si="3">+J9+K9</f>
        <v>1028876</v>
      </c>
      <c r="J9" s="45">
        <v>806824</v>
      </c>
      <c r="K9" s="45">
        <f t="shared" ref="K9" si="4">+L9+M9+N9</f>
        <v>222052</v>
      </c>
      <c r="L9" s="45">
        <v>117610</v>
      </c>
      <c r="M9" s="45">
        <v>104442</v>
      </c>
      <c r="N9" s="45"/>
      <c r="O9" s="46">
        <f t="shared" ref="O9:O19" si="5">+I9/C9</f>
        <v>0.97957310600182224</v>
      </c>
      <c r="P9" s="46"/>
      <c r="Q9" s="46">
        <f t="shared" ref="Q9:Q19" si="6">+K9/E9</f>
        <v>0.91189164993203475</v>
      </c>
      <c r="R9" s="46">
        <f>+L9/F9</f>
        <v>1</v>
      </c>
      <c r="S9" s="46">
        <f>+M9/G9</f>
        <v>0.8295829130161958</v>
      </c>
      <c r="T9" s="46"/>
    </row>
    <row r="10" spans="1:24" s="4" customFormat="1" ht="31.55" customHeight="1" x14ac:dyDescent="0.35">
      <c r="A10" s="24">
        <v>2</v>
      </c>
      <c r="B10" s="44" t="s">
        <v>15</v>
      </c>
      <c r="C10" s="45">
        <f t="shared" si="2"/>
        <v>608510</v>
      </c>
      <c r="D10" s="45">
        <v>471121</v>
      </c>
      <c r="E10" s="45">
        <f t="shared" ref="E10:E19" si="7">+F10+G10</f>
        <v>137389</v>
      </c>
      <c r="F10" s="45">
        <v>108611</v>
      </c>
      <c r="G10" s="45">
        <v>28778</v>
      </c>
      <c r="H10" s="45">
        <v>0</v>
      </c>
      <c r="I10" s="45">
        <f t="shared" si="3"/>
        <v>612206</v>
      </c>
      <c r="J10" s="45">
        <v>471121</v>
      </c>
      <c r="K10" s="45">
        <f>+L11+M10+N10</f>
        <v>141085</v>
      </c>
      <c r="L10" s="45">
        <v>108611</v>
      </c>
      <c r="M10" s="45">
        <v>28778</v>
      </c>
      <c r="N10" s="45"/>
      <c r="O10" s="46">
        <f t="shared" si="5"/>
        <v>1.0060738525250201</v>
      </c>
      <c r="P10" s="46">
        <f t="shared" ref="P10:P19" si="8">+J10/D10</f>
        <v>1</v>
      </c>
      <c r="Q10" s="46">
        <f t="shared" si="6"/>
        <v>1.026901717022469</v>
      </c>
      <c r="R10" s="46">
        <f>+L11/F10</f>
        <v>1.0340297023321763</v>
      </c>
      <c r="S10" s="46">
        <f t="shared" ref="S10:S19" si="9">+M10/G10</f>
        <v>1</v>
      </c>
      <c r="T10" s="46"/>
    </row>
    <row r="11" spans="1:24" s="4" customFormat="1" ht="31.55" customHeight="1" x14ac:dyDescent="0.35">
      <c r="A11" s="24">
        <v>3</v>
      </c>
      <c r="B11" s="44" t="s">
        <v>16</v>
      </c>
      <c r="C11" s="45">
        <f t="shared" si="2"/>
        <v>723499</v>
      </c>
      <c r="D11" s="45">
        <v>544207</v>
      </c>
      <c r="E11" s="45">
        <f t="shared" si="7"/>
        <v>179292</v>
      </c>
      <c r="F11" s="45">
        <v>112307</v>
      </c>
      <c r="G11" s="45">
        <v>66985</v>
      </c>
      <c r="H11" s="45">
        <v>0</v>
      </c>
      <c r="I11" s="45">
        <f t="shared" si="3"/>
        <v>678246</v>
      </c>
      <c r="J11" s="45">
        <v>544207</v>
      </c>
      <c r="K11" s="45">
        <f>+L12+M11+N11</f>
        <v>134039</v>
      </c>
      <c r="L11" s="45">
        <v>112307</v>
      </c>
      <c r="M11" s="45">
        <v>66985</v>
      </c>
      <c r="N11" s="45"/>
      <c r="O11" s="46">
        <f t="shared" si="5"/>
        <v>0.93745257422608741</v>
      </c>
      <c r="P11" s="46">
        <f t="shared" si="8"/>
        <v>1</v>
      </c>
      <c r="Q11" s="46">
        <f t="shared" si="6"/>
        <v>0.74760167771010422</v>
      </c>
      <c r="R11" s="46">
        <f>+L12/F11</f>
        <v>0.59705984488945485</v>
      </c>
      <c r="S11" s="46">
        <f t="shared" si="9"/>
        <v>1</v>
      </c>
      <c r="T11" s="46"/>
    </row>
    <row r="12" spans="1:24" s="4" customFormat="1" ht="31.55" customHeight="1" x14ac:dyDescent="0.35">
      <c r="A12" s="24">
        <v>4</v>
      </c>
      <c r="B12" s="44" t="s">
        <v>17</v>
      </c>
      <c r="C12" s="45">
        <f t="shared" si="2"/>
        <v>679768</v>
      </c>
      <c r="D12" s="45">
        <v>572675</v>
      </c>
      <c r="E12" s="45">
        <f t="shared" si="7"/>
        <v>107093</v>
      </c>
      <c r="F12" s="45">
        <v>67054</v>
      </c>
      <c r="G12" s="45">
        <v>40039</v>
      </c>
      <c r="H12" s="45">
        <v>0</v>
      </c>
      <c r="I12" s="45">
        <f t="shared" si="3"/>
        <v>787191</v>
      </c>
      <c r="J12" s="45">
        <v>572675</v>
      </c>
      <c r="K12" s="45">
        <f>+L13+M12+N12</f>
        <v>214516</v>
      </c>
      <c r="L12" s="45">
        <v>67054</v>
      </c>
      <c r="M12" s="45">
        <v>40039</v>
      </c>
      <c r="N12" s="45"/>
      <c r="O12" s="46">
        <f t="shared" si="5"/>
        <v>1.1580289157477257</v>
      </c>
      <c r="P12" s="46">
        <f t="shared" si="8"/>
        <v>1</v>
      </c>
      <c r="Q12" s="46">
        <f t="shared" si="6"/>
        <v>2.0030814338939051</v>
      </c>
      <c r="R12" s="46">
        <f>+L13/F12</f>
        <v>2.6020371640767141</v>
      </c>
      <c r="S12" s="46">
        <f t="shared" si="9"/>
        <v>1</v>
      </c>
      <c r="T12" s="46"/>
    </row>
    <row r="13" spans="1:24" s="4" customFormat="1" ht="31.55" customHeight="1" x14ac:dyDescent="0.35">
      <c r="A13" s="24">
        <v>5</v>
      </c>
      <c r="B13" s="44" t="s">
        <v>18</v>
      </c>
      <c r="C13" s="45">
        <f t="shared" si="2"/>
        <v>1090524</v>
      </c>
      <c r="D13" s="45">
        <v>870291</v>
      </c>
      <c r="E13" s="45">
        <f t="shared" si="7"/>
        <v>220233</v>
      </c>
      <c r="F13" s="45">
        <v>174477</v>
      </c>
      <c r="G13" s="45">
        <v>45756</v>
      </c>
      <c r="H13" s="45">
        <v>0</v>
      </c>
      <c r="I13" s="45">
        <f t="shared" si="3"/>
        <v>1043810</v>
      </c>
      <c r="J13" s="45">
        <v>870291</v>
      </c>
      <c r="K13" s="45">
        <f>+L14+M13+N13</f>
        <v>173519</v>
      </c>
      <c r="L13" s="45">
        <v>174477</v>
      </c>
      <c r="M13" s="45">
        <v>42875</v>
      </c>
      <c r="N13" s="45"/>
      <c r="O13" s="46">
        <f t="shared" si="5"/>
        <v>0.95716371212371298</v>
      </c>
      <c r="P13" s="46">
        <f t="shared" si="8"/>
        <v>1</v>
      </c>
      <c r="Q13" s="46">
        <f t="shared" si="6"/>
        <v>0.78788828195592853</v>
      </c>
      <c r="R13" s="46">
        <f>+L14/F13</f>
        <v>0.74877491016007836</v>
      </c>
      <c r="S13" s="46">
        <f t="shared" si="9"/>
        <v>0.93703558003321974</v>
      </c>
      <c r="T13" s="46"/>
    </row>
    <row r="14" spans="1:24" s="4" customFormat="1" ht="31.55" customHeight="1" x14ac:dyDescent="0.35">
      <c r="A14" s="24">
        <v>6</v>
      </c>
      <c r="B14" s="44" t="s">
        <v>19</v>
      </c>
      <c r="C14" s="45">
        <f t="shared" si="2"/>
        <v>1036672</v>
      </c>
      <c r="D14" s="45">
        <v>863232</v>
      </c>
      <c r="E14" s="45">
        <f t="shared" si="7"/>
        <v>173440</v>
      </c>
      <c r="F14" s="45">
        <v>130644</v>
      </c>
      <c r="G14" s="45">
        <v>42796</v>
      </c>
      <c r="H14" s="45">
        <v>0</v>
      </c>
      <c r="I14" s="45">
        <f t="shared" si="3"/>
        <v>961310</v>
      </c>
      <c r="J14" s="45">
        <v>863232</v>
      </c>
      <c r="K14" s="45">
        <f>+L15+M14+N14</f>
        <v>98078</v>
      </c>
      <c r="L14" s="45">
        <v>130644</v>
      </c>
      <c r="M14" s="45">
        <v>39909</v>
      </c>
      <c r="N14" s="45"/>
      <c r="O14" s="46">
        <f t="shared" si="5"/>
        <v>0.92730391097666376</v>
      </c>
      <c r="P14" s="46">
        <f t="shared" si="8"/>
        <v>1</v>
      </c>
      <c r="Q14" s="46">
        <f t="shared" si="6"/>
        <v>0.56548662361623614</v>
      </c>
      <c r="R14" s="46">
        <f>+L15/F14</f>
        <v>0.4452481552922446</v>
      </c>
      <c r="S14" s="46">
        <f t="shared" si="9"/>
        <v>0.9325404243387232</v>
      </c>
      <c r="T14" s="46"/>
    </row>
    <row r="15" spans="1:24" s="4" customFormat="1" ht="31.55" customHeight="1" x14ac:dyDescent="0.35">
      <c r="A15" s="24">
        <v>7</v>
      </c>
      <c r="B15" s="44" t="s">
        <v>26</v>
      </c>
      <c r="C15" s="45">
        <f t="shared" si="2"/>
        <v>639001</v>
      </c>
      <c r="D15" s="45">
        <v>551738</v>
      </c>
      <c r="E15" s="45">
        <f t="shared" si="7"/>
        <v>87263</v>
      </c>
      <c r="F15" s="45">
        <v>58169</v>
      </c>
      <c r="G15" s="45">
        <v>29094</v>
      </c>
      <c r="H15" s="45">
        <v>0</v>
      </c>
      <c r="I15" s="45">
        <f t="shared" si="3"/>
        <v>721557</v>
      </c>
      <c r="J15" s="45">
        <v>551738</v>
      </c>
      <c r="K15" s="45">
        <f>+L16+M15+N15</f>
        <v>169819</v>
      </c>
      <c r="L15" s="45">
        <v>58169</v>
      </c>
      <c r="M15" s="45">
        <v>29094</v>
      </c>
      <c r="N15" s="45"/>
      <c r="O15" s="46">
        <f t="shared" si="5"/>
        <v>1.1291954159696151</v>
      </c>
      <c r="P15" s="46">
        <f t="shared" si="8"/>
        <v>1</v>
      </c>
      <c r="Q15" s="46">
        <f t="shared" si="6"/>
        <v>1.9460596128943539</v>
      </c>
      <c r="R15" s="46">
        <f>+L16/F15</f>
        <v>2.4192439271777064</v>
      </c>
      <c r="S15" s="46">
        <f t="shared" si="9"/>
        <v>1</v>
      </c>
      <c r="T15" s="46"/>
    </row>
    <row r="16" spans="1:24" s="4" customFormat="1" ht="31.55" customHeight="1" x14ac:dyDescent="0.35">
      <c r="A16" s="24">
        <v>8</v>
      </c>
      <c r="B16" s="44" t="s">
        <v>20</v>
      </c>
      <c r="C16" s="45">
        <f t="shared" si="2"/>
        <v>906572</v>
      </c>
      <c r="D16" s="45">
        <v>723351</v>
      </c>
      <c r="E16" s="45">
        <f t="shared" si="7"/>
        <v>183221</v>
      </c>
      <c r="F16" s="45">
        <v>140725</v>
      </c>
      <c r="G16" s="45">
        <v>42496</v>
      </c>
      <c r="H16" s="45">
        <v>0</v>
      </c>
      <c r="I16" s="45">
        <f t="shared" si="3"/>
        <v>858713</v>
      </c>
      <c r="J16" s="45">
        <v>723351</v>
      </c>
      <c r="K16" s="45">
        <f>+L17+M16+N16</f>
        <v>135362</v>
      </c>
      <c r="L16" s="45">
        <v>140725</v>
      </c>
      <c r="M16" s="45">
        <v>42496</v>
      </c>
      <c r="N16" s="45"/>
      <c r="O16" s="46">
        <f t="shared" si="5"/>
        <v>0.94720882621567837</v>
      </c>
      <c r="P16" s="46">
        <f t="shared" si="8"/>
        <v>1</v>
      </c>
      <c r="Q16" s="46">
        <f t="shared" si="6"/>
        <v>0.73879085912641018</v>
      </c>
      <c r="R16" s="46">
        <f>+L17/F16</f>
        <v>0.65991117427607038</v>
      </c>
      <c r="S16" s="46">
        <f t="shared" si="9"/>
        <v>1</v>
      </c>
      <c r="T16" s="46"/>
    </row>
    <row r="17" spans="1:20" s="4" customFormat="1" ht="31.55" customHeight="1" x14ac:dyDescent="0.35">
      <c r="A17" s="24">
        <v>9</v>
      </c>
      <c r="B17" s="44" t="s">
        <v>21</v>
      </c>
      <c r="C17" s="45">
        <f t="shared" si="2"/>
        <v>817840</v>
      </c>
      <c r="D17" s="45">
        <v>652677</v>
      </c>
      <c r="E17" s="45">
        <f t="shared" si="7"/>
        <v>165163</v>
      </c>
      <c r="F17" s="45">
        <v>92866</v>
      </c>
      <c r="G17" s="45">
        <v>72297</v>
      </c>
      <c r="H17" s="45">
        <v>0</v>
      </c>
      <c r="I17" s="45">
        <f t="shared" si="3"/>
        <v>911406</v>
      </c>
      <c r="J17" s="45">
        <v>652677</v>
      </c>
      <c r="K17" s="45">
        <f>+L18+M17+N17</f>
        <v>258729</v>
      </c>
      <c r="L17" s="45">
        <v>92866</v>
      </c>
      <c r="M17" s="45">
        <v>72297</v>
      </c>
      <c r="N17" s="45"/>
      <c r="O17" s="46">
        <f t="shared" si="5"/>
        <v>1.1144062408295021</v>
      </c>
      <c r="P17" s="46">
        <f t="shared" si="8"/>
        <v>1</v>
      </c>
      <c r="Q17" s="46">
        <f t="shared" si="6"/>
        <v>1.5665070263921097</v>
      </c>
      <c r="R17" s="46">
        <f>+L18/F17</f>
        <v>2.007537742553787</v>
      </c>
      <c r="S17" s="46">
        <f t="shared" si="9"/>
        <v>1</v>
      </c>
      <c r="T17" s="46"/>
    </row>
    <row r="18" spans="1:20" s="4" customFormat="1" ht="31.55" customHeight="1" x14ac:dyDescent="0.35">
      <c r="A18" s="24">
        <v>10</v>
      </c>
      <c r="B18" s="44" t="s">
        <v>22</v>
      </c>
      <c r="C18" s="45">
        <f t="shared" si="2"/>
        <v>556397</v>
      </c>
      <c r="D18" s="45">
        <v>238644</v>
      </c>
      <c r="E18" s="45">
        <f t="shared" si="7"/>
        <v>317753</v>
      </c>
      <c r="F18" s="45">
        <v>186432</v>
      </c>
      <c r="G18" s="45">
        <v>131321</v>
      </c>
      <c r="H18" s="45">
        <v>0</v>
      </c>
      <c r="I18" s="45">
        <f t="shared" si="3"/>
        <v>555870</v>
      </c>
      <c r="J18" s="45">
        <v>238644</v>
      </c>
      <c r="K18" s="45">
        <f>+L19+M18+N18</f>
        <v>317226</v>
      </c>
      <c r="L18" s="45">
        <v>186432</v>
      </c>
      <c r="M18" s="45">
        <v>131321</v>
      </c>
      <c r="N18" s="45"/>
      <c r="O18" s="46">
        <f t="shared" si="5"/>
        <v>0.99905283457675009</v>
      </c>
      <c r="P18" s="46">
        <f t="shared" si="8"/>
        <v>1</v>
      </c>
      <c r="Q18" s="46">
        <f t="shared" si="6"/>
        <v>0.99834147907336834</v>
      </c>
      <c r="R18" s="46">
        <f>+L19/F18</f>
        <v>0.9971732320631651</v>
      </c>
      <c r="S18" s="46">
        <f>+M18/G18</f>
        <v>1</v>
      </c>
      <c r="T18" s="46"/>
    </row>
    <row r="19" spans="1:20" s="4" customFormat="1" ht="31.55" customHeight="1" x14ac:dyDescent="0.35">
      <c r="A19" s="25">
        <v>11</v>
      </c>
      <c r="B19" s="44" t="s">
        <v>23</v>
      </c>
      <c r="C19" s="45">
        <f t="shared" si="2"/>
        <v>716329</v>
      </c>
      <c r="D19" s="45">
        <v>394597</v>
      </c>
      <c r="E19" s="45">
        <f t="shared" si="7"/>
        <v>321732</v>
      </c>
      <c r="F19" s="45">
        <v>185905</v>
      </c>
      <c r="G19" s="45">
        <v>135827</v>
      </c>
      <c r="H19" s="45">
        <v>0</v>
      </c>
      <c r="I19" s="45">
        <f t="shared" si="3"/>
        <v>698212</v>
      </c>
      <c r="J19" s="45">
        <v>394597</v>
      </c>
      <c r="K19" s="45">
        <f>+M19+L19</f>
        <v>303615</v>
      </c>
      <c r="L19" s="45">
        <v>185905</v>
      </c>
      <c r="M19" s="45">
        <v>117710</v>
      </c>
      <c r="N19" s="45"/>
      <c r="O19" s="46">
        <f t="shared" si="5"/>
        <v>0.97470854872551582</v>
      </c>
      <c r="P19" s="46">
        <f t="shared" si="8"/>
        <v>1</v>
      </c>
      <c r="Q19" s="46">
        <f t="shared" si="6"/>
        <v>0.94368915743538095</v>
      </c>
      <c r="R19" s="46">
        <f>+L19/F19</f>
        <v>1</v>
      </c>
      <c r="S19" s="46">
        <f t="shared" si="9"/>
        <v>0.86661709380314667</v>
      </c>
      <c r="T19" s="46"/>
    </row>
    <row r="20" spans="1:20" ht="17.850000000000001" x14ac:dyDescent="0.35">
      <c r="A20" s="4"/>
      <c r="B20" s="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6"/>
    </row>
    <row r="21" spans="1:20" ht="17.850000000000001" x14ac:dyDescent="0.35">
      <c r="A21" s="4"/>
      <c r="B21" s="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6"/>
      <c r="Q21" s="16"/>
      <c r="R21" s="16"/>
      <c r="S21" s="16"/>
      <c r="T21" s="16"/>
    </row>
    <row r="22" spans="1:20" ht="17.850000000000001" x14ac:dyDescent="0.35">
      <c r="A22" s="4"/>
      <c r="B22" s="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6"/>
      <c r="Q22" s="16"/>
      <c r="R22" s="16"/>
      <c r="S22" s="16"/>
      <c r="T22" s="16"/>
    </row>
    <row r="23" spans="1:20" ht="17.850000000000001" x14ac:dyDescent="0.35">
      <c r="A23" s="4"/>
      <c r="B23" s="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6"/>
      <c r="Q23" s="16"/>
      <c r="R23" s="16"/>
      <c r="S23" s="16"/>
      <c r="T23" s="16"/>
    </row>
    <row r="24" spans="1:20" ht="17.850000000000001" x14ac:dyDescent="0.35">
      <c r="A24" s="4"/>
      <c r="B24" s="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16"/>
      <c r="Q24" s="16"/>
      <c r="R24" s="16"/>
      <c r="S24" s="16"/>
      <c r="T24" s="16"/>
    </row>
    <row r="25" spans="1:20" ht="22.65" customHeight="1" x14ac:dyDescent="0.35">
      <c r="A25" s="4"/>
      <c r="B25" s="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6"/>
      <c r="Q25" s="16"/>
      <c r="R25" s="16"/>
      <c r="S25" s="16"/>
      <c r="T25" s="16"/>
    </row>
    <row r="26" spans="1:20" ht="17.850000000000001" x14ac:dyDescent="0.35">
      <c r="A26" s="4"/>
      <c r="B26" s="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16"/>
      <c r="Q26" s="16"/>
      <c r="R26" s="16"/>
      <c r="S26" s="16"/>
      <c r="T26" s="16"/>
    </row>
    <row r="27" spans="1:20" ht="17.850000000000001" x14ac:dyDescent="0.35">
      <c r="A27" s="4"/>
      <c r="B27" s="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6"/>
      <c r="Q27" s="16"/>
      <c r="R27" s="16"/>
      <c r="S27" s="16"/>
      <c r="T27" s="16"/>
    </row>
    <row r="28" spans="1:20" ht="17.850000000000001" x14ac:dyDescent="0.35">
      <c r="A28" s="4"/>
      <c r="B28" s="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6"/>
      <c r="Q28" s="16"/>
      <c r="R28" s="16"/>
      <c r="S28" s="16"/>
      <c r="T28" s="16"/>
    </row>
    <row r="29" spans="1:20" ht="17.850000000000001" x14ac:dyDescent="0.35">
      <c r="A29" s="4"/>
      <c r="B29" s="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16"/>
      <c r="Q29" s="16"/>
      <c r="R29" s="16"/>
      <c r="S29" s="16"/>
      <c r="T29" s="16"/>
    </row>
  </sheetData>
  <mergeCells count="20">
    <mergeCell ref="K6:N6"/>
    <mergeCell ref="O6:O7"/>
    <mergeCell ref="P6:P7"/>
    <mergeCell ref="A1:D1"/>
    <mergeCell ref="Q1:T1"/>
    <mergeCell ref="A3:T3"/>
    <mergeCell ref="L4:N4"/>
    <mergeCell ref="P4:T4"/>
    <mergeCell ref="I5:N5"/>
    <mergeCell ref="O5:T5"/>
    <mergeCell ref="F4:H4"/>
    <mergeCell ref="A5:A7"/>
    <mergeCell ref="B5:B7"/>
    <mergeCell ref="C5:H5"/>
    <mergeCell ref="C6:C7"/>
    <mergeCell ref="D6:D7"/>
    <mergeCell ref="E6:H6"/>
    <mergeCell ref="Q6:T6"/>
    <mergeCell ref="I6:I7"/>
    <mergeCell ref="J6:J7"/>
  </mergeCells>
  <printOptions horizontalCentered="1"/>
  <pageMargins left="0.2" right="0.2" top="0.4" bottom="0.4" header="0.3" footer="0.3"/>
  <pageSetup paperSize="9"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C0C6DE-0A4D-4214-8408-9DC32E2E932A}">
  <ds:schemaRefs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587AE24-6BE4-4852-8C8A-B9AD2490FB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D165339-AA83-44E7-9C44-DA37E1C15F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QT-2022-N-B67-TT343-75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Nguyen Thi Hong Nhung</cp:lastModifiedBy>
  <cp:lastPrinted>2024-12-30T09:50:17Z</cp:lastPrinted>
  <dcterms:created xsi:type="dcterms:W3CDTF">2018-08-22T07:49:45Z</dcterms:created>
  <dcterms:modified xsi:type="dcterms:W3CDTF">2024-12-30T09:50:53Z</dcterms:modified>
</cp:coreProperties>
</file>