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NHUNG\Google Drive\NĂM 2023\CÔNG KHAI\THỰC HIỆN DỰ TOÁN\NĂM 2022\"/>
    </mc:Choice>
  </mc:AlternateContent>
  <bookViews>
    <workbookView xWindow="-118" yWindow="-118" windowWidth="19440" windowHeight="11638"/>
  </bookViews>
  <sheets>
    <sheet name="TH-2021-6T-B61-TT343-75" sheetId="1" r:id="rId1"/>
  </sheets>
  <externalReferences>
    <externalReference r:id="rId2"/>
  </externalReferenc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2" i="1" l="1"/>
  <c r="D29" i="1"/>
  <c r="C29" i="1"/>
  <c r="F10" i="1" l="1"/>
  <c r="G8" i="1"/>
  <c r="G9" i="1"/>
  <c r="G31" i="1"/>
  <c r="G29" i="1"/>
  <c r="G28" i="1"/>
  <c r="G27" i="1"/>
  <c r="G26" i="1"/>
  <c r="G25" i="1"/>
  <c r="G24" i="1"/>
  <c r="G23" i="1"/>
  <c r="G22" i="1"/>
  <c r="G21" i="1"/>
  <c r="G20" i="1"/>
  <c r="G19" i="1"/>
  <c r="G18" i="1"/>
  <c r="G17" i="1"/>
  <c r="G16" i="1"/>
  <c r="G14" i="1"/>
  <c r="G10" i="1"/>
  <c r="F27" i="1" l="1"/>
  <c r="E8" i="1" l="1"/>
  <c r="E9" i="1"/>
  <c r="E10" i="1"/>
  <c r="E14" i="1"/>
  <c r="E16" i="1"/>
  <c r="E17" i="1"/>
  <c r="E18" i="1"/>
  <c r="E19" i="1"/>
  <c r="E20" i="1"/>
  <c r="E21" i="1"/>
  <c r="E22" i="1"/>
  <c r="E23" i="1"/>
  <c r="E24" i="1"/>
  <c r="E25" i="1"/>
  <c r="E27" i="1"/>
  <c r="E29" i="1"/>
  <c r="A17" i="1" l="1"/>
  <c r="A18" i="1" s="1"/>
  <c r="A19" i="1" s="1"/>
  <c r="A20" i="1" s="1"/>
  <c r="A21" i="1" s="1"/>
  <c r="A22" i="1" s="1"/>
  <c r="A23" i="1" s="1"/>
  <c r="A24" i="1" s="1"/>
  <c r="A25" i="1" s="1"/>
</calcChain>
</file>

<file path=xl/sharedStrings.xml><?xml version="1.0" encoding="utf-8"?>
<sst xmlns="http://schemas.openxmlformats.org/spreadsheetml/2006/main" count="45" uniqueCount="45">
  <si>
    <t>Đơn vị: Triệu đồng</t>
  </si>
  <si>
    <t>STT</t>
  </si>
  <si>
    <t>NỘI DUNG</t>
  </si>
  <si>
    <t>A</t>
  </si>
  <si>
    <t>B</t>
  </si>
  <si>
    <t>I</t>
  </si>
  <si>
    <t>III</t>
  </si>
  <si>
    <t>IV</t>
  </si>
  <si>
    <t>V</t>
  </si>
  <si>
    <t>TỔNG CHI NSĐP</t>
  </si>
  <si>
    <t>Chi thường xuyên</t>
  </si>
  <si>
    <t>Chi trả nợ lãi các khoản do chính quyền địa phương vay</t>
  </si>
  <si>
    <t>Chi bổ sung quỹ dự trữ tài chính</t>
  </si>
  <si>
    <t>Dự phòng ngân sách</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</si>
  <si>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</si>
  <si>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</si>
  <si>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</si>
  <si>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</si>
  <si>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</si>
  <si>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</si>
  <si>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</si>
  <si>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bảo đảm xã hội</t>
  </si>
  <si>
    <t>DỰ TOÁN NĂM</t>
  </si>
  <si>
    <t>SO SÁNH ƯỚC THỰC HIỆN VỚI (%)</t>
  </si>
  <si>
    <t>CÙNG KỲ NĂM TRƯỚC</t>
  </si>
  <si>
    <t>Biểu số 61/CK-NSNN</t>
  </si>
  <si>
    <t>CHI CÂN ĐỐI NSĐP</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</si>
  <si>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</si>
  <si>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</si>
  <si>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</si>
  <si>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</si>
  <si>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</si>
  <si>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</si>
  <si>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</si>
  <si>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TỪ NGUỒN BỔ SUNG CÓ MỤC TIÊU TỪ NSTW CHO NSĐP</t>
  </si>
  <si>
    <t>Chương trình mục tiêu quốc gia</t>
  </si>
  <si>
    <t>Cho các chương trình dự án quan trọng vốn đầu tư</t>
  </si>
  <si>
    <t>Cho các nhiệm vụ, chính sách kinh phí thường xuyên</t>
  </si>
  <si>
    <t>II</t>
  </si>
  <si>
    <t>UBND TỈNH ĐỒNG NAI</t>
  </si>
  <si>
    <t>SỞ TÀI CHÍNH</t>
  </si>
  <si>
    <t>DỰ TOÁN ĐẦU NĂM</t>
  </si>
  <si>
    <t>ƯỚC THỰC HIỆN NĂM</t>
  </si>
  <si>
    <t>ƯỚC THỰC HIỆN CHI NGÂN SÁCH ĐỊA PHƯƠNG NĂM 2022</t>
  </si>
  <si>
    <t>(Đính kèm công văn số              /STC-QLNS ngày        /01/2023 của Sở Tài chính)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</si>
</sst>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5" formatCode="_(* #,##0_);_(* \(#,##0\);_(* &quot;-&quot;??_);_(@_)"/>
  </numFmts>
  <fonts count="24">
    <font>
      <sz val="11"/>
      <color theme="1"/>
      <name val="Calibri"/>
      <family val="2"/>
      <scheme val="minor"/>
    </font>
    <font>
      <sz val="12"/>
      <name val=".VnArial Narrow"/>
    </font>
    <font>
      <sz val="12"/>
      <name val=".VnArial Narrow"/>
      <family val="2"/>
    </font>
    <font>
      <sz val="12"/>
      <name val="Times New Roman"/>
      <family val="1"/>
    </font>
    <font>
      <b/>
      <sz val="12"/>
      <name val="Times New Roman"/>
      <family val="1"/>
    </font>
    <font>
      <i/>
      <sz val="12"/>
      <name val="Times New Roman"/>
      <family val="1"/>
    </font>
    <font>
      <b/>
      <sz val="14"/>
      <name val="Times New Roman"/>
      <family val="1"/>
    </font>
    <font>
      <i/>
      <sz val="14"/>
      <name val="Times New Roman"/>
      <family val="1"/>
    </font>
    <font>
      <sz val="14"/>
      <name val="Times New Roman"/>
      <family val="1"/>
    </font>
    <font>
      <sz val="12"/>
      <name val=".VnTime"/>
      <family val="2"/>
    </font>
    <font>
      <sz val="10"/>
      <name val="Arial"/>
      <family val="2"/>
      <charset val="163"/>
    </font>
    <font>
      <sz val="13"/>
      <name val=".VnTime"/>
      <family val="2"/>
    </font>
    <font>
      <sz val="11"/>
      <name val="Times New Roman"/>
      <family val="1"/>
      <charset val="163"/>
    </font>
    <font>
      <i/>
      <sz val="11"/>
      <name val="Times New Roman"/>
      <family val="1"/>
    </font>
    <font>
      <sz val="11"/>
      <color theme="1"/>
      <name val="Calibri"/>
      <family val="2"/>
      <charset val="163"/>
      <scheme val="minor"/>
    </font>
    <font>
      <sz val="11"/>
      <color theme="1"/>
      <name val="Calibri"/>
      <family val="2"/>
      <scheme val="minor"/>
    </font>
    <font>
      <b/>
      <sz val="10.5"/>
      <name val="Times New Roman"/>
      <family val="1"/>
      <charset val="163"/>
    </font>
    <font>
      <b/>
      <sz val="10.5"/>
      <name val="Times New Roman"/>
      <family val="1"/>
    </font>
    <font>
      <sz val="10.5"/>
      <name val="Times New Roman"/>
      <family val="1"/>
    </font>
    <font>
      <i/>
      <sz val="10.5"/>
      <name val="Times New Roman"/>
      <family val="1"/>
    </font>
    <font>
      <sz val="10.5"/>
      <name val="Times New Roman"/>
      <family val="1"/>
      <charset val="163"/>
    </font>
    <font>
      <b/>
      <sz val="10.5"/>
      <name val="Times New Roman h"/>
    </font>
    <font>
      <u/>
      <sz val="10.5"/>
      <name val="Times New Roman"/>
      <family val="1"/>
      <charset val="163"/>
    </font>
    <font>
      <i/>
      <sz val="10.5"/>
      <name val="Times New Roman"/>
      <family val="1"/>
      <charset val="163"/>
    </font>
  </fonts>
  <fills count="2">
    <fill>
      <patternFill patternType="none"/>
    </fill>
    <fill>
      <patternFill patternType="gray125"/>
    </fill>
  </fills>
  <borders count="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43" fontId="12" fillId="0" borderId="0" applyFont="0" applyFill="0" applyBorder="0" applyAlignment="0" applyProtection="0"/>
    <xf numFmtId="44" fontId="12" fillId="0" borderId="0" applyFont="0" applyFill="0" applyBorder="0" applyAlignment="0" applyProtection="0"/>
    <xf numFmtId="164" fontId="11" fillId="0" borderId="0" applyFont="0" applyFill="0" applyBorder="0" applyAlignment="0" applyProtection="0"/>
    <xf numFmtId="0" fontId="9" fillId="0" borderId="0"/>
    <xf numFmtId="0" fontId="10" fillId="0" borderId="0"/>
    <xf numFmtId="0" fontId="2" fillId="0" borderId="0"/>
    <xf numFmtId="0" fontId="14" fillId="0" borderId="0"/>
    <xf numFmtId="0" fontId="9" fillId="0" borderId="0"/>
    <xf numFmtId="0" fontId="12" fillId="0" borderId="0"/>
    <xf numFmtId="0" fontId="1" fillId="0" borderId="0"/>
    <xf numFmtId="43" fontId="15" fillId="0" borderId="0" applyFont="0" applyFill="0" applyBorder="0" applyAlignment="0" applyProtection="0"/>
    <xf numFmtId="9" fontId="15" fillId="0" borderId="0" applyFont="0" applyFill="0" applyBorder="0" applyAlignment="0" applyProtection="0"/>
  </cellStyleXfs>
  <cellXfs count="51">
    <xf numFmtId="0" fontId="0" fillId="0" borderId="0" xfId="0"/>
    <xf numFmtId="0" fontId="3" fillId="0" borderId="0" xfId="0" applyFont="1" applyFill="1"/>
    <xf numFmtId="0" fontId="8" fillId="0" borderId="0" xfId="0" applyFont="1" applyFill="1"/>
    <xf numFmtId="165" fontId="3" fillId="0" borderId="0" xfId="11" applyNumberFormat="1" applyFont="1" applyFill="1" applyAlignment="1">
      <alignment horizontal="right" vertical="center"/>
    </xf>
    <xf numFmtId="165" fontId="6" fillId="0" borderId="0" xfId="11" applyNumberFormat="1" applyFont="1" applyFill="1" applyAlignment="1">
      <alignment horizontal="centerContinuous" vertical="center"/>
    </xf>
    <xf numFmtId="9" fontId="4" fillId="0" borderId="0" xfId="12" applyFont="1" applyFill="1" applyAlignment="1">
      <alignment horizontal="center" vertical="center"/>
    </xf>
    <xf numFmtId="0" fontId="7" fillId="0" borderId="0" xfId="0" applyFont="1" applyFill="1" applyAlignment="1">
      <alignment horizontal="left" vertical="center"/>
    </xf>
    <xf numFmtId="165" fontId="8" fillId="0" borderId="0" xfId="11" applyNumberFormat="1"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0" xfId="0" applyFont="1" applyFill="1" applyAlignment="1">
      <alignment vertical="center"/>
    </xf>
    <xf numFmtId="165" fontId="3" fillId="0" borderId="0" xfId="11" applyNumberFormat="1" applyFont="1" applyFill="1" applyAlignment="1">
      <alignment vertical="center"/>
    </xf>
    <xf numFmtId="165" fontId="3" fillId="0" borderId="0" xfId="11" applyNumberFormat="1" applyFont="1" applyFill="1"/>
    <xf numFmtId="9" fontId="8" fillId="0" borderId="0" xfId="12" applyFont="1" applyFill="1" applyAlignment="1">
      <alignment horizontal="center" vertical="center"/>
    </xf>
    <xf numFmtId="9" fontId="3" fillId="0" borderId="0" xfId="12" applyFont="1" applyFill="1" applyAlignment="1">
      <alignment horizontal="center" vertical="center"/>
    </xf>
    <xf numFmtId="165" fontId="18" fillId="0" borderId="0" xfId="11" applyNumberFormat="1" applyFont="1" applyFill="1"/>
    <xf numFmtId="0" fontId="18" fillId="0" borderId="0" xfId="0" applyFont="1" applyFill="1"/>
    <xf numFmtId="9" fontId="17" fillId="0" borderId="1" xfId="12"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2" xfId="0" applyFont="1" applyFill="1" applyBorder="1" applyAlignment="1">
      <alignment vertical="center"/>
    </xf>
    <xf numFmtId="165" fontId="17" fillId="0" borderId="2" xfId="11" applyNumberFormat="1" applyFont="1" applyFill="1" applyBorder="1" applyAlignment="1">
      <alignment vertical="center"/>
    </xf>
    <xf numFmtId="9" fontId="17" fillId="0" borderId="2" xfId="12" applyFont="1" applyFill="1" applyBorder="1" applyAlignment="1">
      <alignment horizontal="center" vertical="center"/>
    </xf>
    <xf numFmtId="0" fontId="18" fillId="0" borderId="2" xfId="0" applyFont="1" applyFill="1" applyBorder="1" applyAlignment="1">
      <alignment horizontal="center" vertical="center"/>
    </xf>
    <xf numFmtId="0" fontId="18" fillId="0" borderId="2" xfId="0" applyFont="1" applyFill="1" applyBorder="1" applyAlignment="1">
      <alignment vertical="center"/>
    </xf>
    <xf numFmtId="165" fontId="18" fillId="0" borderId="2" xfId="11" applyNumberFormat="1" applyFont="1" applyFill="1" applyBorder="1" applyAlignment="1">
      <alignment vertical="center"/>
    </xf>
    <xf numFmtId="165" fontId="19" fillId="0" borderId="2" xfId="11" applyNumberFormat="1" applyFont="1" applyFill="1" applyBorder="1" applyAlignment="1">
      <alignment vertical="center"/>
    </xf>
    <xf numFmtId="9" fontId="18" fillId="0" borderId="2" xfId="12" applyFont="1" applyFill="1" applyBorder="1" applyAlignment="1">
      <alignment horizontal="center" vertical="center"/>
    </xf>
    <xf numFmtId="0" fontId="18" fillId="0" borderId="2" xfId="0" applyFont="1" applyFill="1" applyBorder="1" applyAlignment="1">
      <alignment horizontal="justify" vertical="center" wrapText="1"/>
    </xf>
    <xf numFmtId="165" fontId="19" fillId="0" borderId="0" xfId="11" applyNumberFormat="1" applyFont="1" applyFill="1"/>
    <xf numFmtId="0" fontId="19" fillId="0" borderId="0" xfId="0" applyFont="1" applyFill="1"/>
    <xf numFmtId="0" fontId="18" fillId="0" borderId="2" xfId="0" applyFont="1" applyFill="1" applyBorder="1" applyAlignment="1">
      <alignment horizontal="left" vertical="center" wrapText="1"/>
    </xf>
    <xf numFmtId="0" fontId="20" fillId="0" borderId="2" xfId="0" applyFont="1" applyFill="1" applyBorder="1" applyAlignment="1">
      <alignment vertical="center"/>
    </xf>
    <xf numFmtId="0" fontId="16" fillId="0" borderId="2" xfId="0" applyFont="1" applyFill="1" applyBorder="1" applyAlignment="1">
      <alignment horizontal="center" vertical="center"/>
    </xf>
    <xf numFmtId="0" fontId="16" fillId="0" borderId="2" xfId="0" applyFont="1" applyFill="1" applyBorder="1" applyAlignment="1">
      <alignment horizontal="left" vertical="center" wrapText="1"/>
    </xf>
    <xf numFmtId="0" fontId="21" fillId="0" borderId="2" xfId="0" applyFont="1" applyFill="1" applyBorder="1" applyAlignment="1">
      <alignment vertical="center" wrapText="1"/>
    </xf>
    <xf numFmtId="0" fontId="20" fillId="0" borderId="2" xfId="0" applyFont="1" applyFill="1" applyBorder="1" applyAlignment="1">
      <alignment horizontal="center" vertical="center"/>
    </xf>
    <xf numFmtId="165" fontId="22" fillId="0" borderId="2" xfId="11" applyNumberFormat="1" applyFont="1" applyFill="1" applyBorder="1" applyAlignment="1">
      <alignment vertical="center"/>
    </xf>
    <xf numFmtId="0" fontId="20" fillId="0" borderId="0" xfId="0" applyFont="1" applyFill="1"/>
    <xf numFmtId="0" fontId="23" fillId="0" borderId="0" xfId="0" applyFont="1" applyFill="1"/>
    <xf numFmtId="0" fontId="13" fillId="0" borderId="0" xfId="0" applyFont="1" applyFill="1" applyBorder="1" applyAlignment="1">
      <alignment horizontal="right" vertical="center"/>
    </xf>
    <xf numFmtId="0" fontId="16" fillId="0" borderId="2" xfId="0"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165" fontId="17" fillId="0" borderId="3" xfId="11" applyNumberFormat="1" applyFont="1" applyFill="1" applyBorder="1" applyAlignment="1">
      <alignment horizontal="center" vertical="center" wrapText="1"/>
    </xf>
    <xf numFmtId="165" fontId="17" fillId="0" borderId="4" xfId="11" applyNumberFormat="1" applyFont="1" applyFill="1" applyBorder="1" applyAlignment="1">
      <alignment horizontal="center" vertical="center" wrapText="1"/>
    </xf>
    <xf numFmtId="165" fontId="17" fillId="0" borderId="1" xfId="11" applyNumberFormat="1" applyFont="1" applyFill="1" applyBorder="1" applyAlignment="1">
      <alignment horizontal="center" vertical="center" wrapText="1"/>
    </xf>
    <xf numFmtId="9" fontId="17" fillId="0" borderId="5" xfId="12" applyFont="1" applyFill="1" applyBorder="1" applyAlignment="1">
      <alignment horizontal="center" vertical="center" wrapText="1"/>
    </xf>
    <xf numFmtId="9" fontId="17" fillId="0" borderId="6" xfId="12" applyFont="1" applyFill="1" applyBorder="1" applyAlignment="1">
      <alignment horizontal="center" vertical="center" wrapText="1"/>
    </xf>
    <xf numFmtId="0" fontId="3" fillId="0" borderId="0" xfId="0" applyFont="1" applyFill="1" applyAlignment="1">
      <alignment horizontal="center"/>
    </xf>
    <xf numFmtId="0" fontId="4" fillId="0" borderId="0" xfId="0" applyFont="1" applyFill="1" applyAlignment="1">
      <alignment horizontal="center" vertical="center"/>
    </xf>
    <xf numFmtId="0" fontId="6" fillId="0" borderId="0" xfId="0" applyFont="1" applyFill="1" applyAlignment="1">
      <alignment horizontal="center" wrapText="1"/>
    </xf>
    <xf numFmtId="0" fontId="5" fillId="0" borderId="0" xfId="0" applyNumberFormat="1" applyFont="1" applyFill="1" applyBorder="1" applyAlignment="1">
      <alignment horizontal="center" vertical="center" wrapText="1"/>
    </xf>
  </cellXfs>
  <cellStyles count="13">
    <cellStyle name="Comma" xfId="11"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Percent"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1228725</xdr:colOff>
      <xdr:row>1</xdr:row>
      <xdr:rowOff>190500</xdr:rowOff>
    </xdr:from>
    <xdr:to>
      <xdr:col>1</xdr:col>
      <xdr:colOff>1857375</xdr:colOff>
      <xdr:row>1</xdr:row>
      <xdr:rowOff>190500</xdr:rowOff>
    </xdr:to>
    <xdr:cxnSp macro="">
      <xdr:nvCxnSpPr>
        <xdr:cNvPr id="3" name="Straight Connector 2"/>
        <xdr:cNvCxnSpPr/>
      </xdr:nvCxnSpPr>
      <xdr:spPr>
        <a:xfrm>
          <a:off x="1714500" y="457200"/>
          <a:ext cx="6286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HUNG/Google%20Drive/N&#258;M%202021/C&#212;NG%20KHAI%20NG&#194;N%20S&#193;CH/C&#212;NG%20KHAI%20QU&#221;/QU&#221;%20IV/PL%202022%2022.11%20GU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30"/>
      <sheetName val="32"/>
      <sheetName val="33"/>
      <sheetName val="37"/>
      <sheetName val="39"/>
      <sheetName val="41"/>
      <sheetName val="42"/>
      <sheetName val="I Thu"/>
      <sheetName val="II Chi"/>
      <sheetName val="I TTR THU"/>
      <sheetName val="II TTR CHI"/>
      <sheetName val="III Chi_Tinh"/>
      <sheetName val="IV Thu_H"/>
      <sheetName val="V Chi_H"/>
      <sheetName val="VI BS_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N10">
            <v>21771525.401843999</v>
          </cell>
        </row>
        <row r="11">
          <cell r="N11">
            <v>7323852.089501</v>
          </cell>
        </row>
        <row r="22">
          <cell r="N22">
            <v>13335470.312342998</v>
          </cell>
        </row>
        <row r="24">
          <cell r="N24">
            <v>4970598.1199630005</v>
          </cell>
        </row>
        <row r="25">
          <cell r="N25">
            <v>1256540.9151970001</v>
          </cell>
        </row>
        <row r="26">
          <cell r="N26">
            <v>53112.285903999997</v>
          </cell>
        </row>
        <row r="27">
          <cell r="N27">
            <v>197061.42730499999</v>
          </cell>
        </row>
        <row r="28">
          <cell r="N28">
            <v>136273.81572600003</v>
          </cell>
        </row>
        <row r="29">
          <cell r="N29">
            <v>27291.030575000001</v>
          </cell>
        </row>
        <row r="30">
          <cell r="N30">
            <v>915770.70659100008</v>
          </cell>
        </row>
        <row r="31">
          <cell r="N31">
            <v>1984508.703185</v>
          </cell>
        </row>
        <row r="32">
          <cell r="N32">
            <v>571560.50513400009</v>
          </cell>
        </row>
        <row r="33">
          <cell r="N33">
            <v>2238533.0044919997</v>
          </cell>
        </row>
        <row r="37">
          <cell r="N37">
            <v>2910</v>
          </cell>
        </row>
        <row r="39">
          <cell r="N39">
            <v>4462529.5878219996</v>
          </cell>
        </row>
        <row r="40">
          <cell r="N40">
            <v>4462529.5878219996</v>
          </cell>
        </row>
      </sheetData>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topLeftCell="A10" workbookViewId="0">
      <selection activeCell="L30" sqref="L30"/>
    </sheetView>
  </sheetViews>
  <sheetFormatPr defaultColWidth="12.88671875" defaultRowHeight="15.05"/>
  <cols>
    <col min="1" max="1" width="5.109375" style="10" customWidth="1"/>
    <col min="2" max="2" width="51.5546875" style="10" customWidth="1"/>
    <col min="3" max="3" width="11.6640625" style="11" customWidth="1"/>
    <col min="4" max="4" width="11.33203125" style="11" customWidth="1"/>
    <col min="5" max="5" width="7.88671875" style="14" customWidth="1"/>
    <col min="6" max="6" width="9.5546875" style="14" customWidth="1"/>
    <col min="7" max="7" width="15" style="12" hidden="1" customWidth="1"/>
    <col min="8" max="16384" width="12.88671875" style="1"/>
  </cols>
  <sheetData>
    <row r="1" spans="1:7" ht="20.95" customHeight="1">
      <c r="A1" s="47" t="s">
        <v>39</v>
      </c>
      <c r="B1" s="47"/>
      <c r="C1" s="3"/>
      <c r="D1" s="48" t="s">
        <v>25</v>
      </c>
      <c r="E1" s="48"/>
      <c r="F1" s="48"/>
    </row>
    <row r="2" spans="1:7" ht="17.7">
      <c r="A2" s="48" t="s">
        <v>40</v>
      </c>
      <c r="B2" s="48"/>
      <c r="C2" s="3"/>
      <c r="D2" s="4"/>
      <c r="E2" s="5"/>
      <c r="F2" s="5"/>
    </row>
    <row r="3" spans="1:7" s="2" customFormat="1" ht="38.299999999999997" customHeight="1">
      <c r="A3" s="49" t="s">
        <v>43</v>
      </c>
      <c r="B3" s="49"/>
      <c r="C3" s="49"/>
      <c r="D3" s="49"/>
      <c r="E3" s="49"/>
      <c r="F3" s="49"/>
      <c r="G3" s="12"/>
    </row>
    <row r="4" spans="1:7">
      <c r="A4" s="50" t="s">
        <v>44</v>
      </c>
      <c r="B4" s="50"/>
      <c r="C4" s="50"/>
      <c r="D4" s="50"/>
      <c r="E4" s="50"/>
      <c r="F4" s="50"/>
    </row>
    <row r="5" spans="1:7" ht="19.5" customHeight="1">
      <c r="A5" s="6"/>
      <c r="B5" s="6"/>
      <c r="C5" s="7"/>
      <c r="D5" s="39" t="s">
        <v>0</v>
      </c>
      <c r="E5" s="39"/>
      <c r="F5" s="39"/>
    </row>
    <row r="6" spans="1:7" s="16" customFormat="1" ht="43.55" customHeight="1">
      <c r="A6" s="40" t="s">
        <v>1</v>
      </c>
      <c r="B6" s="41" t="s">
        <v>2</v>
      </c>
      <c r="C6" s="42" t="s">
        <v>41</v>
      </c>
      <c r="D6" s="42" t="s">
        <v>42</v>
      </c>
      <c r="E6" s="45" t="s">
        <v>23</v>
      </c>
      <c r="F6" s="46"/>
      <c r="G6" s="15"/>
    </row>
    <row r="7" spans="1:7" s="16" customFormat="1" ht="42.05" customHeight="1">
      <c r="A7" s="40"/>
      <c r="B7" s="40"/>
      <c r="C7" s="43"/>
      <c r="D7" s="44"/>
      <c r="E7" s="17" t="s">
        <v>22</v>
      </c>
      <c r="F7" s="17" t="s">
        <v>24</v>
      </c>
      <c r="G7" s="15"/>
    </row>
    <row r="8" spans="1:7" s="16" customFormat="1" ht="20.149999999999999" customHeight="1">
      <c r="A8" s="18"/>
      <c r="B8" s="19" t="s">
        <v>9</v>
      </c>
      <c r="C8" s="20">
        <v>23556345</v>
      </c>
      <c r="D8" s="20">
        <v>25557484</v>
      </c>
      <c r="E8" s="21">
        <f>+D8/C8</f>
        <v>1.084951167084707</v>
      </c>
      <c r="F8" s="21">
        <v>0.95</v>
      </c>
      <c r="G8" s="15">
        <f>+G9+G29</f>
        <v>26234054.989666</v>
      </c>
    </row>
    <row r="9" spans="1:7" s="16" customFormat="1" ht="20.149999999999999" customHeight="1">
      <c r="A9" s="18" t="s">
        <v>3</v>
      </c>
      <c r="B9" s="19" t="s">
        <v>26</v>
      </c>
      <c r="C9" s="20">
        <v>22518433</v>
      </c>
      <c r="D9" s="20">
        <v>25245727</v>
      </c>
      <c r="E9" s="21">
        <f t="shared" ref="E9:E31" si="0">+D9/C9</f>
        <v>1.1211138448221507</v>
      </c>
      <c r="F9" s="21">
        <v>1.19</v>
      </c>
      <c r="G9" s="15">
        <f>+'[1]II TTR CHI'!$N$10</f>
        <v>21771525.401843999</v>
      </c>
    </row>
    <row r="10" spans="1:7" s="16" customFormat="1" ht="20.149999999999999" customHeight="1">
      <c r="A10" s="18" t="s">
        <v>5</v>
      </c>
      <c r="B10" s="19" t="s">
        <v>14</v>
      </c>
      <c r="C10" s="20">
        <v>8543308</v>
      </c>
      <c r="D10" s="20">
        <v>11043868</v>
      </c>
      <c r="E10" s="21">
        <f t="shared" si="0"/>
        <v>1.2926922452052529</v>
      </c>
      <c r="F10" s="21">
        <f>+D10/G10</f>
        <v>1.5079316000703746</v>
      </c>
      <c r="G10" s="15">
        <f>+'[1]II TTR CHI'!$N$11</f>
        <v>7323852.089501</v>
      </c>
    </row>
    <row r="11" spans="1:7" s="16" customFormat="1" ht="20.149999999999999" hidden="1" customHeight="1">
      <c r="A11" s="22">
        <v>1</v>
      </c>
      <c r="B11" s="23" t="s">
        <v>15</v>
      </c>
      <c r="C11" s="24"/>
      <c r="D11" s="25"/>
      <c r="E11" s="26"/>
      <c r="F11" s="26"/>
      <c r="G11" s="15"/>
    </row>
    <row r="12" spans="1:7" s="29" customFormat="1" ht="41.25" hidden="1">
      <c r="A12" s="22">
        <v>2</v>
      </c>
      <c r="B12" s="27" t="s">
        <v>16</v>
      </c>
      <c r="C12" s="24"/>
      <c r="D12" s="25"/>
      <c r="E12" s="26"/>
      <c r="F12" s="26"/>
      <c r="G12" s="28"/>
    </row>
    <row r="13" spans="1:7" s="16" customFormat="1" ht="20.149999999999999" hidden="1" customHeight="1">
      <c r="A13" s="22">
        <v>3</v>
      </c>
      <c r="B13" s="30" t="s">
        <v>17</v>
      </c>
      <c r="C13" s="24"/>
      <c r="D13" s="25"/>
      <c r="E13" s="26"/>
      <c r="F13" s="26"/>
      <c r="G13" s="15"/>
    </row>
    <row r="14" spans="1:7" s="16" customFormat="1" ht="20.149999999999999" customHeight="1">
      <c r="A14" s="18" t="s">
        <v>38</v>
      </c>
      <c r="B14" s="19" t="s">
        <v>10</v>
      </c>
      <c r="C14" s="20">
        <v>13501015</v>
      </c>
      <c r="D14" s="20">
        <v>13448949</v>
      </c>
      <c r="E14" s="21">
        <f t="shared" si="0"/>
        <v>0.99614354920722625</v>
      </c>
      <c r="F14" s="21">
        <v>0.97</v>
      </c>
      <c r="G14" s="15">
        <f>+'[1]II TTR CHI'!$N$22</f>
        <v>13335470.312342998</v>
      </c>
    </row>
    <row r="15" spans="1:7" s="16" customFormat="1" ht="20.149999999999999" customHeight="1">
      <c r="A15" s="18"/>
      <c r="B15" s="31" t="s">
        <v>18</v>
      </c>
      <c r="C15" s="24"/>
      <c r="D15" s="25"/>
      <c r="E15" s="26"/>
      <c r="F15" s="26"/>
      <c r="G15" s="15"/>
    </row>
    <row r="16" spans="1:7" s="16" customFormat="1" ht="20.149999999999999" customHeight="1">
      <c r="A16" s="22">
        <v>1</v>
      </c>
      <c r="B16" s="31" t="s">
        <v>19</v>
      </c>
      <c r="C16" s="24">
        <v>5467592</v>
      </c>
      <c r="D16" s="24">
        <v>4838803</v>
      </c>
      <c r="E16" s="26">
        <f t="shared" si="0"/>
        <v>0.88499708829773693</v>
      </c>
      <c r="F16" s="26">
        <v>0.99</v>
      </c>
      <c r="G16" s="15">
        <f>+'[1]II TTR CHI'!$N$24</f>
        <v>4970598.1199630005</v>
      </c>
    </row>
    <row r="17" spans="1:7" s="16" customFormat="1" ht="20.149999999999999" customHeight="1">
      <c r="A17" s="22">
        <f>A16+1</f>
        <v>2</v>
      </c>
      <c r="B17" s="31" t="s">
        <v>20</v>
      </c>
      <c r="C17" s="24">
        <v>117138</v>
      </c>
      <c r="D17" s="24">
        <v>38661</v>
      </c>
      <c r="E17" s="26">
        <f t="shared" si="0"/>
        <v>0.33004661168877736</v>
      </c>
      <c r="F17" s="26">
        <v>1.03</v>
      </c>
      <c r="G17" s="15">
        <f>+'[1]II TTR CHI'!$N$26</f>
        <v>53112.285903999997</v>
      </c>
    </row>
    <row r="18" spans="1:7" s="16" customFormat="1" ht="20.149999999999999" customHeight="1">
      <c r="A18" s="22">
        <f t="shared" ref="A18:A25" si="1">A17+1</f>
        <v>3</v>
      </c>
      <c r="B18" s="31" t="s">
        <v>27</v>
      </c>
      <c r="C18" s="24">
        <v>1117172</v>
      </c>
      <c r="D18" s="24">
        <v>1403352</v>
      </c>
      <c r="E18" s="26">
        <f t="shared" si="0"/>
        <v>1.2561646729420357</v>
      </c>
      <c r="F18" s="26">
        <v>0.92</v>
      </c>
      <c r="G18" s="15">
        <f>+'[1]II TTR CHI'!$N$25</f>
        <v>1256540.9151970001</v>
      </c>
    </row>
    <row r="19" spans="1:7" s="16" customFormat="1" ht="20.149999999999999" customHeight="1">
      <c r="A19" s="22">
        <f t="shared" si="1"/>
        <v>4</v>
      </c>
      <c r="B19" s="31" t="s">
        <v>28</v>
      </c>
      <c r="C19" s="24">
        <v>158654</v>
      </c>
      <c r="D19" s="24">
        <v>148096</v>
      </c>
      <c r="E19" s="26">
        <f t="shared" si="0"/>
        <v>0.93345267059134973</v>
      </c>
      <c r="F19" s="26">
        <v>0.9</v>
      </c>
      <c r="G19" s="15">
        <f>+'[1]II TTR CHI'!$N$27</f>
        <v>197061.42730499999</v>
      </c>
    </row>
    <row r="20" spans="1:7" s="16" customFormat="1" ht="20.149999999999999" customHeight="1">
      <c r="A20" s="22">
        <f t="shared" si="1"/>
        <v>5</v>
      </c>
      <c r="B20" s="31" t="s">
        <v>29</v>
      </c>
      <c r="C20" s="24">
        <v>40622</v>
      </c>
      <c r="D20" s="24">
        <v>35564</v>
      </c>
      <c r="E20" s="26">
        <f t="shared" si="0"/>
        <v>0.87548618974939685</v>
      </c>
      <c r="F20" s="26">
        <v>0.83</v>
      </c>
      <c r="G20" s="15">
        <f>+'[1]II TTR CHI'!$N$29</f>
        <v>27291.030575000001</v>
      </c>
    </row>
    <row r="21" spans="1:7" s="16" customFormat="1" ht="20.149999999999999" customHeight="1">
      <c r="A21" s="22">
        <f t="shared" si="1"/>
        <v>6</v>
      </c>
      <c r="B21" s="31" t="s">
        <v>30</v>
      </c>
      <c r="C21" s="24">
        <v>196849</v>
      </c>
      <c r="D21" s="24">
        <v>175722</v>
      </c>
      <c r="E21" s="26">
        <f t="shared" si="0"/>
        <v>0.89267408013248739</v>
      </c>
      <c r="F21" s="26">
        <v>1.28</v>
      </c>
      <c r="G21" s="15">
        <f>+'[1]II TTR CHI'!$N$28</f>
        <v>136273.81572600003</v>
      </c>
    </row>
    <row r="22" spans="1:7" s="16" customFormat="1" ht="20.149999999999999" customHeight="1">
      <c r="A22" s="22">
        <f t="shared" si="1"/>
        <v>7</v>
      </c>
      <c r="B22" s="31" t="s">
        <v>31</v>
      </c>
      <c r="C22" s="24">
        <v>762601</v>
      </c>
      <c r="D22" s="24">
        <v>706434</v>
      </c>
      <c r="E22" s="26">
        <f t="shared" si="0"/>
        <v>0.92634811651178006</v>
      </c>
      <c r="F22" s="26">
        <v>1.42</v>
      </c>
      <c r="G22" s="15">
        <f>+'[1]II TTR CHI'!$N$32</f>
        <v>571560.50513400009</v>
      </c>
    </row>
    <row r="23" spans="1:7" s="16" customFormat="1" ht="20.149999999999999" customHeight="1">
      <c r="A23" s="22">
        <f t="shared" si="1"/>
        <v>8</v>
      </c>
      <c r="B23" s="31" t="s">
        <v>32</v>
      </c>
      <c r="C23" s="24">
        <v>1661716</v>
      </c>
      <c r="D23" s="24">
        <v>1183530</v>
      </c>
      <c r="E23" s="26">
        <f t="shared" si="0"/>
        <v>0.71223361874110858</v>
      </c>
      <c r="F23" s="26">
        <v>1.02</v>
      </c>
      <c r="G23" s="15">
        <f>+'[1]II TTR CHI'!$N$31</f>
        <v>1984508.703185</v>
      </c>
    </row>
    <row r="24" spans="1:7" s="16" customFormat="1" ht="20.149999999999999" customHeight="1">
      <c r="A24" s="22">
        <f t="shared" si="1"/>
        <v>9</v>
      </c>
      <c r="B24" s="31" t="s">
        <v>33</v>
      </c>
      <c r="C24" s="24">
        <v>2099836</v>
      </c>
      <c r="D24" s="24">
        <v>2525734</v>
      </c>
      <c r="E24" s="26">
        <f t="shared" si="0"/>
        <v>1.2028244110492439</v>
      </c>
      <c r="F24" s="26">
        <v>0.91</v>
      </c>
      <c r="G24" s="15">
        <f>+'[1]II TTR CHI'!$N$33</f>
        <v>2238533.0044919997</v>
      </c>
    </row>
    <row r="25" spans="1:7" s="16" customFormat="1" ht="20.149999999999999" customHeight="1">
      <c r="A25" s="22">
        <f t="shared" si="1"/>
        <v>10</v>
      </c>
      <c r="B25" s="31" t="s">
        <v>21</v>
      </c>
      <c r="C25" s="24">
        <v>922389</v>
      </c>
      <c r="D25" s="24">
        <v>1382331</v>
      </c>
      <c r="E25" s="26">
        <f t="shared" si="0"/>
        <v>1.4986421130347392</v>
      </c>
      <c r="F25" s="26">
        <v>0.83</v>
      </c>
      <c r="G25" s="15">
        <f>+'[1]II TTR CHI'!$N$30</f>
        <v>915770.70659100008</v>
      </c>
    </row>
    <row r="26" spans="1:7" s="16" customFormat="1" ht="20.149999999999999" customHeight="1">
      <c r="A26" s="32" t="s">
        <v>6</v>
      </c>
      <c r="B26" s="33" t="s">
        <v>11</v>
      </c>
      <c r="C26" s="20"/>
      <c r="D26" s="20">
        <v>0</v>
      </c>
      <c r="E26" s="21"/>
      <c r="F26" s="21"/>
      <c r="G26" s="15">
        <f>+'[1]II TTR CHI'!$N$38</f>
        <v>0</v>
      </c>
    </row>
    <row r="27" spans="1:7" s="16" customFormat="1" ht="20.149999999999999" customHeight="1">
      <c r="A27" s="18" t="s">
        <v>7</v>
      </c>
      <c r="B27" s="19" t="s">
        <v>12</v>
      </c>
      <c r="C27" s="20">
        <v>2910</v>
      </c>
      <c r="D27" s="20">
        <v>752910</v>
      </c>
      <c r="E27" s="21">
        <f t="shared" si="0"/>
        <v>258.73195876288662</v>
      </c>
      <c r="F27" s="21">
        <f t="shared" ref="F14:F31" si="2">+D27/G27</f>
        <v>258.73195876288662</v>
      </c>
      <c r="G27" s="15">
        <f>+'[1]II TTR CHI'!$N$37</f>
        <v>2910</v>
      </c>
    </row>
    <row r="28" spans="1:7" s="16" customFormat="1" ht="20.149999999999999" customHeight="1">
      <c r="A28" s="18" t="s">
        <v>8</v>
      </c>
      <c r="B28" s="19" t="s">
        <v>13</v>
      </c>
      <c r="C28" s="20">
        <v>471200</v>
      </c>
      <c r="D28" s="20">
        <v>0</v>
      </c>
      <c r="E28" s="21"/>
      <c r="F28" s="21"/>
      <c r="G28" s="15">
        <f>+'[1]II TTR CHI'!$N$36</f>
        <v>0</v>
      </c>
    </row>
    <row r="29" spans="1:7" s="16" customFormat="1" ht="27.5">
      <c r="A29" s="18" t="s">
        <v>4</v>
      </c>
      <c r="B29" s="34" t="s">
        <v>34</v>
      </c>
      <c r="C29" s="20">
        <f>+C30+C31+C32</f>
        <v>1037912</v>
      </c>
      <c r="D29" s="20">
        <f>+D30+D31+D32</f>
        <v>311757</v>
      </c>
      <c r="E29" s="21">
        <f t="shared" si="0"/>
        <v>0.30036939547861474</v>
      </c>
      <c r="F29" s="21">
        <v>0.06</v>
      </c>
      <c r="G29" s="15">
        <f>+'[1]II TTR CHI'!$N$39</f>
        <v>4462529.5878219996</v>
      </c>
    </row>
    <row r="30" spans="1:7" s="37" customFormat="1" ht="20.149999999999999" customHeight="1">
      <c r="A30" s="35">
        <v>1</v>
      </c>
      <c r="B30" s="31" t="s">
        <v>35</v>
      </c>
      <c r="C30" s="24"/>
      <c r="D30" s="36"/>
      <c r="E30" s="26"/>
      <c r="F30" s="26"/>
      <c r="G30" s="15"/>
    </row>
    <row r="31" spans="1:7" s="38" customFormat="1" ht="20.149999999999999" customHeight="1">
      <c r="A31" s="35">
        <v>2</v>
      </c>
      <c r="B31" s="31" t="s">
        <v>36</v>
      </c>
      <c r="C31" s="24"/>
      <c r="D31" s="24"/>
      <c r="E31" s="26"/>
      <c r="F31" s="26"/>
      <c r="G31" s="15">
        <f>+'[1]II TTR CHI'!$N$40</f>
        <v>4462529.5878219996</v>
      </c>
    </row>
    <row r="32" spans="1:7" s="37" customFormat="1" ht="20.149999999999999" customHeight="1">
      <c r="A32" s="22">
        <v>3</v>
      </c>
      <c r="B32" s="23" t="s">
        <v>37</v>
      </c>
      <c r="C32" s="24">
        <v>1037912</v>
      </c>
      <c r="D32" s="24">
        <v>311757</v>
      </c>
      <c r="E32" s="26">
        <f>+D32/C32</f>
        <v>0.30036939547861474</v>
      </c>
      <c r="F32" s="26">
        <v>0.06</v>
      </c>
      <c r="G32" s="28"/>
    </row>
    <row r="33" spans="1:6" ht="19.5" customHeight="1">
      <c r="A33" s="8"/>
      <c r="B33" s="8"/>
      <c r="C33" s="7"/>
      <c r="D33" s="7"/>
      <c r="E33" s="13"/>
      <c r="F33" s="13"/>
    </row>
    <row r="34" spans="1:6" ht="18.850000000000001" customHeight="1">
      <c r="A34" s="8"/>
      <c r="B34" s="8"/>
      <c r="C34" s="7"/>
      <c r="D34" s="7"/>
    </row>
    <row r="35" spans="1:6" ht="17.7">
      <c r="A35" s="9"/>
      <c r="B35" s="9"/>
      <c r="C35" s="7"/>
      <c r="D35" s="7"/>
    </row>
    <row r="36" spans="1:6" ht="17.7">
      <c r="A36" s="9"/>
      <c r="B36" s="9"/>
      <c r="C36" s="7"/>
      <c r="D36" s="7"/>
    </row>
    <row r="37" spans="1:6" ht="17.7">
      <c r="A37" s="9"/>
      <c r="B37" s="9"/>
      <c r="C37" s="7"/>
      <c r="D37" s="7"/>
    </row>
    <row r="38" spans="1:6" ht="17.7">
      <c r="A38" s="9"/>
      <c r="B38" s="9"/>
      <c r="C38" s="7"/>
      <c r="D38" s="7"/>
    </row>
  </sheetData>
  <mergeCells count="11">
    <mergeCell ref="A1:B1"/>
    <mergeCell ref="A2:B2"/>
    <mergeCell ref="D1:F1"/>
    <mergeCell ref="A3:F3"/>
    <mergeCell ref="A4:F4"/>
    <mergeCell ref="D5:F5"/>
    <mergeCell ref="A6:A7"/>
    <mergeCell ref="B6:B7"/>
    <mergeCell ref="C6:C7"/>
    <mergeCell ref="D6:D7"/>
    <mergeCell ref="E6:F6"/>
  </mergeCells>
  <printOptions horizontalCentered="1"/>
  <pageMargins left="0.4" right="0.2"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773C08-F1C5-4CF0-A3E3-9CDC3EAC21D4}">
  <ds:schemaRefs>
    <ds:schemaRef ds:uri="http://schemas.microsoft.com/office/2006/documentManagement/types"/>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 ds:uri="http://purl.org/dc/elements/1.1/"/>
  </ds:schemaRefs>
</ds:datastoreItem>
</file>

<file path=customXml/itemProps2.xml><?xml version="1.0" encoding="utf-8"?>
<ds:datastoreItem xmlns:ds="http://schemas.openxmlformats.org/officeDocument/2006/customXml" ds:itemID="{5A656FA9-7FD3-4ABE-A3B6-0A5FB4C638E3}">
  <ds:schemaRefs>
    <ds:schemaRef ds:uri="http://schemas.microsoft.com/sharepoint/v3/contenttype/forms"/>
  </ds:schemaRefs>
</ds:datastoreItem>
</file>

<file path=customXml/itemProps3.xml><?xml version="1.0" encoding="utf-8"?>
<ds:datastoreItem xmlns:ds="http://schemas.openxmlformats.org/officeDocument/2006/customXml" ds:itemID="{28DBF9D0-092B-4A10-9B00-12ECCF29DC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TH-2021-6T-B61-TT343-75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2022-01-05T08:03:11Z</cp:lastPrinted>
  <dcterms:created xsi:type="dcterms:W3CDTF">2018-08-22T07:49:45Z</dcterms:created>
  <dcterms:modified xsi:type="dcterms:W3CDTF">2023-01-04T03:32:38Z</dcterms:modified>
</cp:coreProperties>
</file>