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FDI 2023\"/>
    </mc:Choice>
  </mc:AlternateContent>
  <bookViews>
    <workbookView xWindow="-105" yWindow="-105" windowWidth="19425" windowHeight="10425"/>
  </bookViews>
  <sheets>
    <sheet name="Tình hình Tài chính" sheetId="1" r:id="rId1"/>
    <sheet name="Kết quả kinh doanh " sheetId="2" r:id="rId2"/>
    <sheet name="khả năng thanh toá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3" l="1"/>
  <c r="G91" i="3"/>
  <c r="F91" i="3"/>
  <c r="O448" i="2"/>
  <c r="I448" i="2"/>
  <c r="F448" i="2"/>
  <c r="E448" i="2"/>
  <c r="D448" i="2"/>
  <c r="S92" i="2"/>
  <c r="R92" i="2"/>
  <c r="Q92" i="2"/>
  <c r="P5" i="2"/>
  <c r="P92" i="2" s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4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5" i="2"/>
  <c r="N92" i="2"/>
  <c r="M92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4" i="2"/>
  <c r="G92" i="2"/>
  <c r="H139" i="1"/>
  <c r="D139" i="1"/>
  <c r="D49" i="1"/>
  <c r="I357" i="2" l="1"/>
  <c r="G357" i="2"/>
  <c r="J92" i="2"/>
  <c r="K92" i="2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F92" i="2"/>
  <c r="I92" i="2"/>
  <c r="AD55" i="1"/>
  <c r="AE55" i="1"/>
  <c r="AD56" i="1"/>
  <c r="AE56" i="1"/>
  <c r="AD57" i="1"/>
  <c r="AE57" i="1"/>
  <c r="AD58" i="1"/>
  <c r="AE58" i="1"/>
  <c r="AD59" i="1"/>
  <c r="AE59" i="1"/>
  <c r="AD60" i="1"/>
  <c r="AE60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D69" i="1"/>
  <c r="AE69" i="1"/>
  <c r="AD70" i="1"/>
  <c r="AE70" i="1"/>
  <c r="AD71" i="1"/>
  <c r="AE71" i="1"/>
  <c r="AD72" i="1"/>
  <c r="AE72" i="1"/>
  <c r="AD73" i="1"/>
  <c r="AF73" i="1" s="1"/>
  <c r="AE73" i="1"/>
  <c r="AD74" i="1"/>
  <c r="AE74" i="1"/>
  <c r="AD75" i="1"/>
  <c r="AE75" i="1"/>
  <c r="AD76" i="1"/>
  <c r="AE76" i="1"/>
  <c r="AD77" i="1"/>
  <c r="AF77" i="1" s="1"/>
  <c r="AE77" i="1"/>
  <c r="AD78" i="1"/>
  <c r="AE78" i="1"/>
  <c r="AD79" i="1"/>
  <c r="AE79" i="1"/>
  <c r="AD80" i="1"/>
  <c r="AE80" i="1"/>
  <c r="AD81" i="1"/>
  <c r="AF81" i="1" s="1"/>
  <c r="AE81" i="1"/>
  <c r="AD82" i="1"/>
  <c r="AE82" i="1"/>
  <c r="AD83" i="1"/>
  <c r="AE83" i="1"/>
  <c r="AD84" i="1"/>
  <c r="AE84" i="1"/>
  <c r="AD85" i="1"/>
  <c r="AE85" i="1"/>
  <c r="AD86" i="1"/>
  <c r="AE86" i="1"/>
  <c r="AD87" i="1"/>
  <c r="AE87" i="1"/>
  <c r="AD88" i="1"/>
  <c r="AE88" i="1"/>
  <c r="AD89" i="1"/>
  <c r="AF89" i="1" s="1"/>
  <c r="AE89" i="1"/>
  <c r="AE54" i="1"/>
  <c r="AD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B54" i="1"/>
  <c r="AA54" i="1"/>
  <c r="AD6" i="1"/>
  <c r="AE6" i="1"/>
  <c r="AD7" i="1"/>
  <c r="AE7" i="1"/>
  <c r="AD8" i="1"/>
  <c r="AF8" i="1" s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D48" i="1"/>
  <c r="AE48" i="1"/>
  <c r="AE5" i="1"/>
  <c r="AD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C12" i="1" s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B5" i="1"/>
  <c r="AA5" i="1"/>
  <c r="AF20" i="1"/>
  <c r="AF12" i="1"/>
  <c r="AC8" i="1"/>
  <c r="AF85" i="1"/>
  <c r="AF46" i="1" l="1"/>
  <c r="AF40" i="1"/>
  <c r="AF24" i="1"/>
  <c r="AC39" i="1"/>
  <c r="AC23" i="1"/>
  <c r="AC11" i="1"/>
  <c r="AF7" i="1"/>
  <c r="AC35" i="1"/>
  <c r="AC15" i="1"/>
  <c r="AF11" i="1"/>
  <c r="AC31" i="1"/>
  <c r="AF27" i="1"/>
  <c r="AC47" i="1"/>
  <c r="AF47" i="1"/>
  <c r="AC43" i="1"/>
  <c r="AC27" i="1"/>
  <c r="AC19" i="1"/>
  <c r="AC7" i="1"/>
  <c r="AC40" i="1"/>
  <c r="AC32" i="1"/>
  <c r="AC24" i="1"/>
  <c r="AF48" i="1"/>
  <c r="AF32" i="1"/>
  <c r="AF16" i="1"/>
  <c r="AF45" i="1"/>
  <c r="AF41" i="1"/>
  <c r="AF37" i="1"/>
  <c r="AF33" i="1"/>
  <c r="AF29" i="1"/>
  <c r="AF25" i="1"/>
  <c r="AF17" i="1"/>
  <c r="AF13" i="1"/>
  <c r="AF9" i="1"/>
  <c r="AF86" i="1"/>
  <c r="AF82" i="1"/>
  <c r="AF78" i="1"/>
  <c r="AC36" i="1"/>
  <c r="AC16" i="1"/>
  <c r="AF36" i="1"/>
  <c r="AF21" i="1"/>
  <c r="AF74" i="1"/>
  <c r="AF58" i="1"/>
  <c r="AC46" i="1"/>
  <c r="AC42" i="1"/>
  <c r="AC38" i="1"/>
  <c r="AC34" i="1"/>
  <c r="AC30" i="1"/>
  <c r="AC26" i="1"/>
  <c r="AC22" i="1"/>
  <c r="AC18" i="1"/>
  <c r="AC14" i="1"/>
  <c r="AC10" i="1"/>
  <c r="AC6" i="1"/>
  <c r="AF42" i="1"/>
  <c r="AF38" i="1"/>
  <c r="AF34" i="1"/>
  <c r="AF30" i="1"/>
  <c r="AF26" i="1"/>
  <c r="AF22" i="1"/>
  <c r="AF18" i="1"/>
  <c r="AF14" i="1"/>
  <c r="AF10" i="1"/>
  <c r="AF6" i="1"/>
  <c r="AF87" i="1"/>
  <c r="AF83" i="1"/>
  <c r="AF79" i="1"/>
  <c r="AF75" i="1"/>
  <c r="AF71" i="1"/>
  <c r="AF59" i="1"/>
  <c r="AC33" i="1"/>
  <c r="AF5" i="1"/>
  <c r="AF44" i="1"/>
  <c r="AC5" i="1"/>
  <c r="AC48" i="1"/>
  <c r="AF28" i="1"/>
  <c r="AF43" i="1"/>
  <c r="AF39" i="1"/>
  <c r="AF35" i="1"/>
  <c r="AF31" i="1"/>
  <c r="AF23" i="1"/>
  <c r="AF19" i="1"/>
  <c r="AF15" i="1"/>
  <c r="AF88" i="1"/>
  <c r="AF84" i="1"/>
  <c r="AF80" i="1"/>
  <c r="AF76" i="1"/>
  <c r="AF72" i="1"/>
  <c r="AC41" i="1"/>
  <c r="AC25" i="1"/>
  <c r="AC17" i="1"/>
  <c r="AC9" i="1"/>
  <c r="AC13" i="1"/>
  <c r="AC37" i="1"/>
  <c r="AC20" i="1"/>
  <c r="AC21" i="1"/>
  <c r="AC44" i="1"/>
  <c r="AC45" i="1"/>
  <c r="AC28" i="1"/>
  <c r="AC29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D180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4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5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95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44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95" i="1"/>
  <c r="Q55" i="1"/>
  <c r="AF55" i="1" s="1"/>
  <c r="Q56" i="1"/>
  <c r="AF56" i="1" s="1"/>
  <c r="Q57" i="1"/>
  <c r="AF57" i="1" s="1"/>
  <c r="Q58" i="1"/>
  <c r="Q59" i="1"/>
  <c r="Q60" i="1"/>
  <c r="Q61" i="1"/>
  <c r="Q62" i="1"/>
  <c r="AF62" i="1" s="1"/>
  <c r="Q63" i="1"/>
  <c r="AF63" i="1" s="1"/>
  <c r="Q64" i="1"/>
  <c r="AF64" i="1" s="1"/>
  <c r="Q65" i="1"/>
  <c r="AF65" i="1" s="1"/>
  <c r="Q66" i="1"/>
  <c r="AF66" i="1" s="1"/>
  <c r="Q67" i="1"/>
  <c r="Q68" i="1"/>
  <c r="Q69" i="1"/>
  <c r="Q70" i="1"/>
  <c r="AF70" i="1" s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54" i="1"/>
  <c r="AF54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44" i="1"/>
  <c r="X139" i="1"/>
  <c r="Y139" i="1"/>
  <c r="AB139" i="1"/>
  <c r="AC139" i="1"/>
  <c r="AF98" i="1" s="1"/>
  <c r="P139" i="1"/>
  <c r="O139" i="1"/>
  <c r="K139" i="1"/>
  <c r="J139" i="1"/>
  <c r="N98" i="1" s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95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54" i="1"/>
  <c r="D90" i="1"/>
  <c r="E90" i="1"/>
  <c r="F90" i="1"/>
  <c r="I56" i="1" s="1"/>
  <c r="O90" i="1"/>
  <c r="P90" i="1"/>
  <c r="T90" i="1"/>
  <c r="U90" i="1"/>
  <c r="W90" i="1"/>
  <c r="K90" i="1"/>
  <c r="J90" i="1"/>
  <c r="AA90" i="1" s="1"/>
  <c r="D266" i="2"/>
  <c r="D132" i="2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5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" i="1"/>
  <c r="D225" i="2"/>
  <c r="D92" i="2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E140" i="1"/>
  <c r="F4" i="3"/>
  <c r="F5" i="3"/>
  <c r="F7" i="3"/>
  <c r="F11" i="3"/>
  <c r="F1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F33" i="3"/>
  <c r="F34" i="3"/>
  <c r="F35" i="3"/>
  <c r="F37" i="3"/>
  <c r="F38" i="3"/>
  <c r="F40" i="3"/>
  <c r="F41" i="3"/>
  <c r="F42" i="3"/>
  <c r="F43" i="3"/>
  <c r="F44" i="3"/>
  <c r="F45" i="3"/>
  <c r="F49" i="3"/>
  <c r="F52" i="3"/>
  <c r="F58" i="3"/>
  <c r="F61" i="3"/>
  <c r="F62" i="3"/>
  <c r="F66" i="3"/>
  <c r="F78" i="3"/>
  <c r="F84" i="3"/>
  <c r="F89" i="3"/>
  <c r="F3" i="3"/>
  <c r="I4" i="3"/>
  <c r="I5" i="3"/>
  <c r="I7" i="3"/>
  <c r="I11" i="3"/>
  <c r="I12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2" i="3"/>
  <c r="I33" i="3"/>
  <c r="I34" i="3"/>
  <c r="I35" i="3"/>
  <c r="I37" i="3"/>
  <c r="I38" i="3"/>
  <c r="I40" i="3"/>
  <c r="I41" i="3"/>
  <c r="I42" i="3"/>
  <c r="I43" i="3"/>
  <c r="I44" i="3"/>
  <c r="I45" i="3"/>
  <c r="I49" i="3"/>
  <c r="I52" i="3"/>
  <c r="I58" i="3"/>
  <c r="I61" i="3"/>
  <c r="I62" i="3"/>
  <c r="I66" i="3"/>
  <c r="I78" i="3"/>
  <c r="I84" i="3"/>
  <c r="I89" i="3"/>
  <c r="I3" i="3"/>
  <c r="L4" i="3"/>
  <c r="L5" i="3"/>
  <c r="L7" i="3"/>
  <c r="L11" i="3"/>
  <c r="L12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2" i="3"/>
  <c r="L33" i="3"/>
  <c r="L34" i="3"/>
  <c r="L35" i="3"/>
  <c r="L37" i="3"/>
  <c r="L38" i="3"/>
  <c r="L40" i="3"/>
  <c r="L41" i="3"/>
  <c r="L42" i="3"/>
  <c r="L43" i="3"/>
  <c r="L44" i="3"/>
  <c r="L45" i="3"/>
  <c r="L49" i="3"/>
  <c r="L52" i="3"/>
  <c r="L58" i="3"/>
  <c r="L61" i="3"/>
  <c r="L62" i="3"/>
  <c r="L66" i="3"/>
  <c r="L78" i="3"/>
  <c r="L84" i="3"/>
  <c r="L89" i="3"/>
  <c r="L3" i="3"/>
  <c r="I361" i="2"/>
  <c r="I362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360" i="2"/>
  <c r="F361" i="2"/>
  <c r="F362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360" i="2"/>
  <c r="E357" i="2"/>
  <c r="F357" i="2"/>
  <c r="H357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30" i="2"/>
  <c r="E266" i="2"/>
  <c r="F266" i="2"/>
  <c r="H231" i="2" s="1"/>
  <c r="I266" i="2"/>
  <c r="J266" i="2"/>
  <c r="L234" i="2" s="1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I225" i="2"/>
  <c r="J225" i="2"/>
  <c r="L179" i="2" s="1"/>
  <c r="F225" i="2"/>
  <c r="H145" i="2" s="1"/>
  <c r="E225" i="2"/>
  <c r="G137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I132" i="2"/>
  <c r="J132" i="2"/>
  <c r="L97" i="2" s="1"/>
  <c r="M132" i="2"/>
  <c r="N132" i="2"/>
  <c r="P97" i="2" s="1"/>
  <c r="Q132" i="2"/>
  <c r="F132" i="2"/>
  <c r="H96" i="2" s="1"/>
  <c r="E132" i="2"/>
  <c r="R132" i="2"/>
  <c r="O96" i="2"/>
  <c r="K96" i="2"/>
  <c r="G96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4" i="2"/>
  <c r="O4" i="2"/>
  <c r="K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H6" i="2"/>
  <c r="E92" i="2"/>
  <c r="G4" i="2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44" i="1"/>
  <c r="AD180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Y180" i="1"/>
  <c r="Z180" i="1"/>
  <c r="AC146" i="1" s="1"/>
  <c r="AB144" i="1"/>
  <c r="W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44" i="1"/>
  <c r="O180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J180" i="1"/>
  <c r="K180" i="1"/>
  <c r="N146" i="1" s="1"/>
  <c r="P180" i="1"/>
  <c r="S146" i="1" s="1"/>
  <c r="T180" i="1"/>
  <c r="U180" i="1"/>
  <c r="X145" i="1" s="1"/>
  <c r="AE180" i="1"/>
  <c r="AH145" i="1" s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F180" i="1"/>
  <c r="I146" i="1" s="1"/>
  <c r="E180" i="1"/>
  <c r="H144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96" i="1"/>
  <c r="R95" i="1"/>
  <c r="M95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96" i="1"/>
  <c r="H97" i="1"/>
  <c r="F139" i="1"/>
  <c r="I96" i="1" s="1"/>
  <c r="E139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54" i="1"/>
  <c r="R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" i="1"/>
  <c r="H45" i="1"/>
  <c r="H46" i="1"/>
  <c r="H47" i="1"/>
  <c r="H4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5" i="1"/>
  <c r="T139" i="1"/>
  <c r="U139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44" i="1"/>
  <c r="X45" i="1"/>
  <c r="Y45" i="1"/>
  <c r="X46" i="1"/>
  <c r="Y46" i="1"/>
  <c r="X47" i="1"/>
  <c r="Y47" i="1"/>
  <c r="X48" i="1"/>
  <c r="Y48" i="1"/>
  <c r="Y5" i="1"/>
  <c r="X5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X70" i="1"/>
  <c r="Y70" i="1"/>
  <c r="X71" i="1"/>
  <c r="Y71" i="1"/>
  <c r="X72" i="1"/>
  <c r="Y72" i="1"/>
  <c r="X73" i="1"/>
  <c r="Y73" i="1"/>
  <c r="X74" i="1"/>
  <c r="Y74" i="1"/>
  <c r="X75" i="1"/>
  <c r="Y75" i="1"/>
  <c r="X76" i="1"/>
  <c r="Y76" i="1"/>
  <c r="X77" i="1"/>
  <c r="Y77" i="1"/>
  <c r="X78" i="1"/>
  <c r="Y78" i="1"/>
  <c r="X79" i="1"/>
  <c r="Y79" i="1"/>
  <c r="X80" i="1"/>
  <c r="Y80" i="1"/>
  <c r="X81" i="1"/>
  <c r="Y81" i="1"/>
  <c r="X82" i="1"/>
  <c r="Y82" i="1"/>
  <c r="X83" i="1"/>
  <c r="Y83" i="1"/>
  <c r="X84" i="1"/>
  <c r="Y84" i="1"/>
  <c r="X85" i="1"/>
  <c r="Y85" i="1"/>
  <c r="X86" i="1"/>
  <c r="Y86" i="1"/>
  <c r="X87" i="1"/>
  <c r="Y87" i="1"/>
  <c r="X88" i="1"/>
  <c r="Y88" i="1"/>
  <c r="X89" i="1"/>
  <c r="Y89" i="1"/>
  <c r="Y54" i="1"/>
  <c r="X54" i="1"/>
  <c r="O49" i="1"/>
  <c r="P49" i="1"/>
  <c r="T49" i="1"/>
  <c r="U49" i="1"/>
  <c r="J49" i="1"/>
  <c r="K49" i="1"/>
  <c r="F49" i="1"/>
  <c r="E49" i="1"/>
  <c r="AE90" i="1" l="1"/>
  <c r="AD90" i="1"/>
  <c r="V180" i="1"/>
  <c r="N10" i="1"/>
  <c r="AB49" i="1"/>
  <c r="N56" i="1"/>
  <c r="AB90" i="1"/>
  <c r="X49" i="1"/>
  <c r="AA49" i="1"/>
  <c r="S8" i="1"/>
  <c r="AE49" i="1"/>
  <c r="AF180" i="1"/>
  <c r="AD49" i="1"/>
  <c r="I8" i="1"/>
  <c r="H49" i="1"/>
  <c r="AF69" i="1"/>
  <c r="AF61" i="1"/>
  <c r="AF68" i="1"/>
  <c r="AF60" i="1"/>
  <c r="AF67" i="1"/>
  <c r="X90" i="1"/>
  <c r="I55" i="1"/>
  <c r="S57" i="1"/>
  <c r="AC56" i="1"/>
  <c r="Y90" i="1"/>
  <c r="Y49" i="1"/>
  <c r="W49" i="1"/>
  <c r="I87" i="1"/>
  <c r="I71" i="1"/>
  <c r="I83" i="1"/>
  <c r="I67" i="1"/>
  <c r="I79" i="1"/>
  <c r="I63" i="1"/>
  <c r="I75" i="1"/>
  <c r="I59" i="1"/>
  <c r="N87" i="1"/>
  <c r="N79" i="1"/>
  <c r="N71" i="1"/>
  <c r="N63" i="1"/>
  <c r="AC63" i="1" s="1"/>
  <c r="N55" i="1"/>
  <c r="I54" i="1"/>
  <c r="I86" i="1"/>
  <c r="I82" i="1"/>
  <c r="I78" i="1"/>
  <c r="I74" i="1"/>
  <c r="I70" i="1"/>
  <c r="I66" i="1"/>
  <c r="I62" i="1"/>
  <c r="I58" i="1"/>
  <c r="N54" i="1"/>
  <c r="N86" i="1"/>
  <c r="N82" i="1"/>
  <c r="N78" i="1"/>
  <c r="N74" i="1"/>
  <c r="N70" i="1"/>
  <c r="N66" i="1"/>
  <c r="N62" i="1"/>
  <c r="N58" i="1"/>
  <c r="I89" i="1"/>
  <c r="I85" i="1"/>
  <c r="I81" i="1"/>
  <c r="I77" i="1"/>
  <c r="I73" i="1"/>
  <c r="I69" i="1"/>
  <c r="I65" i="1"/>
  <c r="I61" i="1"/>
  <c r="I57" i="1"/>
  <c r="N89" i="1"/>
  <c r="N85" i="1"/>
  <c r="N81" i="1"/>
  <c r="N77" i="1"/>
  <c r="N73" i="1"/>
  <c r="N69" i="1"/>
  <c r="N65" i="1"/>
  <c r="N61" i="1"/>
  <c r="N57" i="1"/>
  <c r="AC57" i="1" s="1"/>
  <c r="N83" i="1"/>
  <c r="N75" i="1"/>
  <c r="N67" i="1"/>
  <c r="AC67" i="1" s="1"/>
  <c r="N59" i="1"/>
  <c r="AC59" i="1" s="1"/>
  <c r="I88" i="1"/>
  <c r="I84" i="1"/>
  <c r="I80" i="1"/>
  <c r="I76" i="1"/>
  <c r="I72" i="1"/>
  <c r="I68" i="1"/>
  <c r="I64" i="1"/>
  <c r="I60" i="1"/>
  <c r="N88" i="1"/>
  <c r="N84" i="1"/>
  <c r="N80" i="1"/>
  <c r="N76" i="1"/>
  <c r="N72" i="1"/>
  <c r="N68" i="1"/>
  <c r="N64" i="1"/>
  <c r="AC64" i="1" s="1"/>
  <c r="N60" i="1"/>
  <c r="AC60" i="1" s="1"/>
  <c r="R49" i="1"/>
  <c r="AA180" i="1"/>
  <c r="AA128" i="1"/>
  <c r="V49" i="1"/>
  <c r="V90" i="1"/>
  <c r="S112" i="1"/>
  <c r="AF129" i="1"/>
  <c r="AF116" i="1"/>
  <c r="I125" i="1"/>
  <c r="S103" i="1"/>
  <c r="AA100" i="1"/>
  <c r="AD139" i="1"/>
  <c r="S138" i="1"/>
  <c r="S96" i="1"/>
  <c r="Q49" i="1"/>
  <c r="Q90" i="1"/>
  <c r="AF90" i="1" s="1"/>
  <c r="Q139" i="1"/>
  <c r="AA96" i="1"/>
  <c r="AA115" i="1"/>
  <c r="AA137" i="1"/>
  <c r="AA131" i="1"/>
  <c r="AA107" i="1"/>
  <c r="AF133" i="1"/>
  <c r="S60" i="1"/>
  <c r="G90" i="1"/>
  <c r="I107" i="1"/>
  <c r="S119" i="1"/>
  <c r="S100" i="1"/>
  <c r="AA130" i="1"/>
  <c r="AA119" i="1"/>
  <c r="AA104" i="1"/>
  <c r="AF108" i="1"/>
  <c r="S72" i="1"/>
  <c r="S88" i="1"/>
  <c r="S56" i="1"/>
  <c r="S76" i="1"/>
  <c r="I134" i="1"/>
  <c r="S128" i="1"/>
  <c r="S111" i="1"/>
  <c r="AA138" i="1"/>
  <c r="AA125" i="1"/>
  <c r="AA112" i="1"/>
  <c r="AF122" i="1"/>
  <c r="AF97" i="1"/>
  <c r="Q180" i="1"/>
  <c r="H90" i="1"/>
  <c r="M90" i="1"/>
  <c r="I101" i="1"/>
  <c r="AF135" i="1"/>
  <c r="AF132" i="1"/>
  <c r="AF126" i="1"/>
  <c r="AF120" i="1"/>
  <c r="AF113" i="1"/>
  <c r="AF105" i="1"/>
  <c r="G180" i="1"/>
  <c r="Z139" i="1"/>
  <c r="S84" i="1"/>
  <c r="S68" i="1"/>
  <c r="G139" i="1"/>
  <c r="L139" i="1"/>
  <c r="I131" i="1"/>
  <c r="I117" i="1"/>
  <c r="S137" i="1"/>
  <c r="S131" i="1"/>
  <c r="S125" i="1"/>
  <c r="S118" i="1"/>
  <c r="S107" i="1"/>
  <c r="AA124" i="1"/>
  <c r="AA118" i="1"/>
  <c r="AA111" i="1"/>
  <c r="AA103" i="1"/>
  <c r="AF138" i="1"/>
  <c r="AF130" i="1"/>
  <c r="AF125" i="1"/>
  <c r="AF119" i="1"/>
  <c r="AF112" i="1"/>
  <c r="AF104" i="1"/>
  <c r="R90" i="1"/>
  <c r="L90" i="1"/>
  <c r="S80" i="1"/>
  <c r="S64" i="1"/>
  <c r="I112" i="1"/>
  <c r="S95" i="1"/>
  <c r="S130" i="1"/>
  <c r="S124" i="1"/>
  <c r="S115" i="1"/>
  <c r="S104" i="1"/>
  <c r="AA133" i="1"/>
  <c r="AA129" i="1"/>
  <c r="AA122" i="1"/>
  <c r="AA116" i="1"/>
  <c r="AA108" i="1"/>
  <c r="AA97" i="1"/>
  <c r="AF136" i="1"/>
  <c r="AF134" i="1"/>
  <c r="AF123" i="1"/>
  <c r="AF117" i="1"/>
  <c r="AF109" i="1"/>
  <c r="AF101" i="1"/>
  <c r="L180" i="1"/>
  <c r="L49" i="1"/>
  <c r="S87" i="1"/>
  <c r="S83" i="1"/>
  <c r="S79" i="1"/>
  <c r="S75" i="1"/>
  <c r="S71" i="1"/>
  <c r="S67" i="1"/>
  <c r="S63" i="1"/>
  <c r="S59" i="1"/>
  <c r="S55" i="1"/>
  <c r="I136" i="1"/>
  <c r="I135" i="1"/>
  <c r="I133" i="1"/>
  <c r="I129" i="1"/>
  <c r="I124" i="1"/>
  <c r="I120" i="1"/>
  <c r="I116" i="1"/>
  <c r="I111" i="1"/>
  <c r="I105" i="1"/>
  <c r="I97" i="1"/>
  <c r="S54" i="1"/>
  <c r="S86" i="1"/>
  <c r="S82" i="1"/>
  <c r="S78" i="1"/>
  <c r="S74" i="1"/>
  <c r="S70" i="1"/>
  <c r="S66" i="1"/>
  <c r="S62" i="1"/>
  <c r="S58" i="1"/>
  <c r="I138" i="1"/>
  <c r="I130" i="1"/>
  <c r="I128" i="1"/>
  <c r="I123" i="1"/>
  <c r="I119" i="1"/>
  <c r="I115" i="1"/>
  <c r="I109" i="1"/>
  <c r="I104" i="1"/>
  <c r="I100" i="1"/>
  <c r="I98" i="1"/>
  <c r="I99" i="1"/>
  <c r="I102" i="1"/>
  <c r="I106" i="1"/>
  <c r="I110" i="1"/>
  <c r="I114" i="1"/>
  <c r="I121" i="1"/>
  <c r="I127" i="1"/>
  <c r="S89" i="1"/>
  <c r="S85" i="1"/>
  <c r="S81" i="1"/>
  <c r="S77" i="1"/>
  <c r="S73" i="1"/>
  <c r="S69" i="1"/>
  <c r="S65" i="1"/>
  <c r="S61" i="1"/>
  <c r="I137" i="1"/>
  <c r="I132" i="1"/>
  <c r="I126" i="1"/>
  <c r="I122" i="1"/>
  <c r="I118" i="1"/>
  <c r="I113" i="1"/>
  <c r="I108" i="1"/>
  <c r="I103" i="1"/>
  <c r="S101" i="1"/>
  <c r="S105" i="1"/>
  <c r="S109" i="1"/>
  <c r="S113" i="1"/>
  <c r="S117" i="1"/>
  <c r="S120" i="1"/>
  <c r="S123" i="1"/>
  <c r="S126" i="1"/>
  <c r="S132" i="1"/>
  <c r="S134" i="1"/>
  <c r="S135" i="1"/>
  <c r="S136" i="1"/>
  <c r="S98" i="1"/>
  <c r="S99" i="1"/>
  <c r="S102" i="1"/>
  <c r="S106" i="1"/>
  <c r="S110" i="1"/>
  <c r="S114" i="1"/>
  <c r="S121" i="1"/>
  <c r="S127" i="1"/>
  <c r="S139" i="1"/>
  <c r="S133" i="1"/>
  <c r="S129" i="1"/>
  <c r="S122" i="1"/>
  <c r="S116" i="1"/>
  <c r="S108" i="1"/>
  <c r="S97" i="1"/>
  <c r="AA95" i="1"/>
  <c r="AA127" i="1"/>
  <c r="AA121" i="1"/>
  <c r="AA114" i="1"/>
  <c r="AA110" i="1"/>
  <c r="AA106" i="1"/>
  <c r="AA102" i="1"/>
  <c r="AA99" i="1"/>
  <c r="AA98" i="1"/>
  <c r="AF95" i="1"/>
  <c r="AF137" i="1"/>
  <c r="AF131" i="1"/>
  <c r="AF128" i="1"/>
  <c r="AF124" i="1"/>
  <c r="AF118" i="1"/>
  <c r="AF115" i="1"/>
  <c r="AF111" i="1"/>
  <c r="AF107" i="1"/>
  <c r="AF103" i="1"/>
  <c r="AF100" i="1"/>
  <c r="AF96" i="1"/>
  <c r="AA136" i="1"/>
  <c r="AA135" i="1"/>
  <c r="AA134" i="1"/>
  <c r="AA132" i="1"/>
  <c r="AA126" i="1"/>
  <c r="AA123" i="1"/>
  <c r="AA120" i="1"/>
  <c r="AA117" i="1"/>
  <c r="AA113" i="1"/>
  <c r="AA109" i="1"/>
  <c r="AA105" i="1"/>
  <c r="AA101" i="1"/>
  <c r="AF139" i="1"/>
  <c r="AF127" i="1"/>
  <c r="AF121" i="1"/>
  <c r="AF114" i="1"/>
  <c r="AF110" i="1"/>
  <c r="AF106" i="1"/>
  <c r="AF102" i="1"/>
  <c r="AF99" i="1"/>
  <c r="Z21" i="1"/>
  <c r="M49" i="1"/>
  <c r="Z12" i="1"/>
  <c r="Z8" i="1"/>
  <c r="Z6" i="1"/>
  <c r="Z37" i="1"/>
  <c r="Z33" i="1"/>
  <c r="Z31" i="1"/>
  <c r="Z25" i="1"/>
  <c r="Z23" i="1"/>
  <c r="G49" i="1"/>
  <c r="P118" i="2"/>
  <c r="P110" i="2"/>
  <c r="H105" i="2"/>
  <c r="H121" i="2"/>
  <c r="P126" i="2"/>
  <c r="H220" i="2"/>
  <c r="H199" i="2"/>
  <c r="H123" i="2"/>
  <c r="H107" i="2"/>
  <c r="H222" i="2"/>
  <c r="H175" i="2"/>
  <c r="H129" i="2"/>
  <c r="H113" i="2"/>
  <c r="H97" i="2"/>
  <c r="H212" i="2"/>
  <c r="H167" i="2"/>
  <c r="H131" i="2"/>
  <c r="H115" i="2"/>
  <c r="H99" i="2"/>
  <c r="P102" i="2"/>
  <c r="H214" i="2"/>
  <c r="H143" i="2"/>
  <c r="L199" i="2"/>
  <c r="G225" i="2"/>
  <c r="L223" i="2"/>
  <c r="L191" i="2"/>
  <c r="H4" i="2"/>
  <c r="H125" i="2"/>
  <c r="H117" i="2"/>
  <c r="H109" i="2"/>
  <c r="H101" i="2"/>
  <c r="P130" i="2"/>
  <c r="P122" i="2"/>
  <c r="P114" i="2"/>
  <c r="P106" i="2"/>
  <c r="P98" i="2"/>
  <c r="H224" i="2"/>
  <c r="H216" i="2"/>
  <c r="H205" i="2"/>
  <c r="H191" i="2"/>
  <c r="H159" i="2"/>
  <c r="L215" i="2"/>
  <c r="L183" i="2"/>
  <c r="P128" i="2"/>
  <c r="P120" i="2"/>
  <c r="P112" i="2"/>
  <c r="P104" i="2"/>
  <c r="H127" i="2"/>
  <c r="H119" i="2"/>
  <c r="H111" i="2"/>
  <c r="H103" i="2"/>
  <c r="P124" i="2"/>
  <c r="P116" i="2"/>
  <c r="P108" i="2"/>
  <c r="P100" i="2"/>
  <c r="H218" i="2"/>
  <c r="H210" i="2"/>
  <c r="H207" i="2"/>
  <c r="H183" i="2"/>
  <c r="H151" i="2"/>
  <c r="L207" i="2"/>
  <c r="Z17" i="1"/>
  <c r="Z15" i="1"/>
  <c r="Z48" i="1"/>
  <c r="Z46" i="1"/>
  <c r="Z44" i="1"/>
  <c r="Z42" i="1"/>
  <c r="Z40" i="1"/>
  <c r="Z38" i="1"/>
  <c r="N130" i="1"/>
  <c r="N104" i="1"/>
  <c r="N125" i="1"/>
  <c r="Z32" i="1"/>
  <c r="Z28" i="1"/>
  <c r="Z24" i="1"/>
  <c r="Z22" i="1"/>
  <c r="Z9" i="1"/>
  <c r="Z7" i="1"/>
  <c r="N119" i="1"/>
  <c r="Z54" i="1"/>
  <c r="Z88" i="1"/>
  <c r="Z86" i="1"/>
  <c r="Z84" i="1"/>
  <c r="Z82" i="1"/>
  <c r="Z80" i="1"/>
  <c r="Z78" i="1"/>
  <c r="Z76" i="1"/>
  <c r="Z74" i="1"/>
  <c r="Z72" i="1"/>
  <c r="Z70" i="1"/>
  <c r="Z68" i="1"/>
  <c r="Z66" i="1"/>
  <c r="Z64" i="1"/>
  <c r="Z62" i="1"/>
  <c r="Z60" i="1"/>
  <c r="Z58" i="1"/>
  <c r="Z56" i="1"/>
  <c r="Z47" i="1"/>
  <c r="Z41" i="1"/>
  <c r="Z39" i="1"/>
  <c r="Z16" i="1"/>
  <c r="Z14" i="1"/>
  <c r="N138" i="1"/>
  <c r="N112" i="1"/>
  <c r="M180" i="1"/>
  <c r="L130" i="2"/>
  <c r="L128" i="2"/>
  <c r="L126" i="2"/>
  <c r="L124" i="2"/>
  <c r="L122" i="2"/>
  <c r="L120" i="2"/>
  <c r="L118" i="2"/>
  <c r="L116" i="2"/>
  <c r="L114" i="2"/>
  <c r="L112" i="2"/>
  <c r="L110" i="2"/>
  <c r="L108" i="2"/>
  <c r="L106" i="2"/>
  <c r="L104" i="2"/>
  <c r="L102" i="2"/>
  <c r="L100" i="2"/>
  <c r="L98" i="2"/>
  <c r="P96" i="2"/>
  <c r="H223" i="2"/>
  <c r="H221" i="2"/>
  <c r="H219" i="2"/>
  <c r="H217" i="2"/>
  <c r="H215" i="2"/>
  <c r="H213" i="2"/>
  <c r="H211" i="2"/>
  <c r="H209" i="2"/>
  <c r="H201" i="2"/>
  <c r="H193" i="2"/>
  <c r="H185" i="2"/>
  <c r="H177" i="2"/>
  <c r="H169" i="2"/>
  <c r="H161" i="2"/>
  <c r="H153" i="2"/>
  <c r="L217" i="2"/>
  <c r="L209" i="2"/>
  <c r="L201" i="2"/>
  <c r="L193" i="2"/>
  <c r="L185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L96" i="2"/>
  <c r="P131" i="2"/>
  <c r="P129" i="2"/>
  <c r="P127" i="2"/>
  <c r="P125" i="2"/>
  <c r="P123" i="2"/>
  <c r="P121" i="2"/>
  <c r="P119" i="2"/>
  <c r="P117" i="2"/>
  <c r="P115" i="2"/>
  <c r="P113" i="2"/>
  <c r="P111" i="2"/>
  <c r="P109" i="2"/>
  <c r="P107" i="2"/>
  <c r="P105" i="2"/>
  <c r="P103" i="2"/>
  <c r="P101" i="2"/>
  <c r="P99" i="2"/>
  <c r="H138" i="2"/>
  <c r="H140" i="2"/>
  <c r="H142" i="2"/>
  <c r="H144" i="2"/>
  <c r="H146" i="2"/>
  <c r="H148" i="2"/>
  <c r="H150" i="2"/>
  <c r="H152" i="2"/>
  <c r="H154" i="2"/>
  <c r="H156" i="2"/>
  <c r="H158" i="2"/>
  <c r="H160" i="2"/>
  <c r="H162" i="2"/>
  <c r="H164" i="2"/>
  <c r="H166" i="2"/>
  <c r="H168" i="2"/>
  <c r="H170" i="2"/>
  <c r="H172" i="2"/>
  <c r="H174" i="2"/>
  <c r="H176" i="2"/>
  <c r="H178" i="2"/>
  <c r="H180" i="2"/>
  <c r="H182" i="2"/>
  <c r="H184" i="2"/>
  <c r="H186" i="2"/>
  <c r="H188" i="2"/>
  <c r="H190" i="2"/>
  <c r="H192" i="2"/>
  <c r="H194" i="2"/>
  <c r="H196" i="2"/>
  <c r="H198" i="2"/>
  <c r="H200" i="2"/>
  <c r="H202" i="2"/>
  <c r="H204" i="2"/>
  <c r="H206" i="2"/>
  <c r="H208" i="2"/>
  <c r="H137" i="2"/>
  <c r="H203" i="2"/>
  <c r="H195" i="2"/>
  <c r="H187" i="2"/>
  <c r="H179" i="2"/>
  <c r="H171" i="2"/>
  <c r="H163" i="2"/>
  <c r="H155" i="2"/>
  <c r="H147" i="2"/>
  <c r="H139" i="2"/>
  <c r="L137" i="2"/>
  <c r="L219" i="2"/>
  <c r="L211" i="2"/>
  <c r="L203" i="2"/>
  <c r="L195" i="2"/>
  <c r="L187" i="2"/>
  <c r="L131" i="2"/>
  <c r="L129" i="2"/>
  <c r="L127" i="2"/>
  <c r="L125" i="2"/>
  <c r="L123" i="2"/>
  <c r="L121" i="2"/>
  <c r="L119" i="2"/>
  <c r="L117" i="2"/>
  <c r="L115" i="2"/>
  <c r="L113" i="2"/>
  <c r="L111" i="2"/>
  <c r="L109" i="2"/>
  <c r="L107" i="2"/>
  <c r="L105" i="2"/>
  <c r="L103" i="2"/>
  <c r="L101" i="2"/>
  <c r="L99" i="2"/>
  <c r="L139" i="2"/>
  <c r="L141" i="2"/>
  <c r="L143" i="2"/>
  <c r="L145" i="2"/>
  <c r="L147" i="2"/>
  <c r="L149" i="2"/>
  <c r="L151" i="2"/>
  <c r="L153" i="2"/>
  <c r="L155" i="2"/>
  <c r="L157" i="2"/>
  <c r="L159" i="2"/>
  <c r="L161" i="2"/>
  <c r="L163" i="2"/>
  <c r="L165" i="2"/>
  <c r="L167" i="2"/>
  <c r="L169" i="2"/>
  <c r="L171" i="2"/>
  <c r="L173" i="2"/>
  <c r="L175" i="2"/>
  <c r="L177" i="2"/>
  <c r="L138" i="2"/>
  <c r="L140" i="2"/>
  <c r="L142" i="2"/>
  <c r="L144" i="2"/>
  <c r="L146" i="2"/>
  <c r="L148" i="2"/>
  <c r="L150" i="2"/>
  <c r="L152" i="2"/>
  <c r="L154" i="2"/>
  <c r="L156" i="2"/>
  <c r="L158" i="2"/>
  <c r="L160" i="2"/>
  <c r="L162" i="2"/>
  <c r="L164" i="2"/>
  <c r="L166" i="2"/>
  <c r="L168" i="2"/>
  <c r="L170" i="2"/>
  <c r="L172" i="2"/>
  <c r="L174" i="2"/>
  <c r="L176" i="2"/>
  <c r="L178" i="2"/>
  <c r="L180" i="2"/>
  <c r="L182" i="2"/>
  <c r="L184" i="2"/>
  <c r="L186" i="2"/>
  <c r="L188" i="2"/>
  <c r="L190" i="2"/>
  <c r="L192" i="2"/>
  <c r="L194" i="2"/>
  <c r="L196" i="2"/>
  <c r="L198" i="2"/>
  <c r="L200" i="2"/>
  <c r="L202" i="2"/>
  <c r="L204" i="2"/>
  <c r="L206" i="2"/>
  <c r="L208" i="2"/>
  <c r="L210" i="2"/>
  <c r="L212" i="2"/>
  <c r="L214" i="2"/>
  <c r="L216" i="2"/>
  <c r="L218" i="2"/>
  <c r="L220" i="2"/>
  <c r="L222" i="2"/>
  <c r="L224" i="2"/>
  <c r="H197" i="2"/>
  <c r="H189" i="2"/>
  <c r="H181" i="2"/>
  <c r="H173" i="2"/>
  <c r="H165" i="2"/>
  <c r="H157" i="2"/>
  <c r="H149" i="2"/>
  <c r="H141" i="2"/>
  <c r="L221" i="2"/>
  <c r="L213" i="2"/>
  <c r="L205" i="2"/>
  <c r="L197" i="2"/>
  <c r="L189" i="2"/>
  <c r="L181" i="2"/>
  <c r="L264" i="2"/>
  <c r="L256" i="2"/>
  <c r="L248" i="2"/>
  <c r="L240" i="2"/>
  <c r="L232" i="2"/>
  <c r="L261" i="2"/>
  <c r="L253" i="2"/>
  <c r="L245" i="2"/>
  <c r="L237" i="2"/>
  <c r="H264" i="2"/>
  <c r="H262" i="2"/>
  <c r="H260" i="2"/>
  <c r="H258" i="2"/>
  <c r="H256" i="2"/>
  <c r="H254" i="2"/>
  <c r="H252" i="2"/>
  <c r="H250" i="2"/>
  <c r="H248" i="2"/>
  <c r="H246" i="2"/>
  <c r="H244" i="2"/>
  <c r="H242" i="2"/>
  <c r="H240" i="2"/>
  <c r="H238" i="2"/>
  <c r="H236" i="2"/>
  <c r="H234" i="2"/>
  <c r="H232" i="2"/>
  <c r="L260" i="2"/>
  <c r="L252" i="2"/>
  <c r="L244" i="2"/>
  <c r="L236" i="2"/>
  <c r="H230" i="2"/>
  <c r="L265" i="2"/>
  <c r="L257" i="2"/>
  <c r="L249" i="2"/>
  <c r="L241" i="2"/>
  <c r="L233" i="2"/>
  <c r="H265" i="2"/>
  <c r="H263" i="2"/>
  <c r="H261" i="2"/>
  <c r="H259" i="2"/>
  <c r="H257" i="2"/>
  <c r="H255" i="2"/>
  <c r="H253" i="2"/>
  <c r="H251" i="2"/>
  <c r="H249" i="2"/>
  <c r="H247" i="2"/>
  <c r="H245" i="2"/>
  <c r="H243" i="2"/>
  <c r="H241" i="2"/>
  <c r="H239" i="2"/>
  <c r="H237" i="2"/>
  <c r="H235" i="2"/>
  <c r="H233" i="2"/>
  <c r="L263" i="2"/>
  <c r="L259" i="2"/>
  <c r="L255" i="2"/>
  <c r="L251" i="2"/>
  <c r="L247" i="2"/>
  <c r="L243" i="2"/>
  <c r="L239" i="2"/>
  <c r="L235" i="2"/>
  <c r="L231" i="2"/>
  <c r="L230" i="2"/>
  <c r="L262" i="2"/>
  <c r="L258" i="2"/>
  <c r="L254" i="2"/>
  <c r="L250" i="2"/>
  <c r="L246" i="2"/>
  <c r="L242" i="2"/>
  <c r="L238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5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Z5" i="1"/>
  <c r="Z45" i="1"/>
  <c r="Z35" i="1"/>
  <c r="Z13" i="1"/>
  <c r="Z11" i="1"/>
  <c r="N102" i="1"/>
  <c r="Z89" i="1"/>
  <c r="Z87" i="1"/>
  <c r="Z85" i="1"/>
  <c r="Z83" i="1"/>
  <c r="Z81" i="1"/>
  <c r="Z79" i="1"/>
  <c r="Z77" i="1"/>
  <c r="Z75" i="1"/>
  <c r="Z73" i="1"/>
  <c r="Z71" i="1"/>
  <c r="Z69" i="1"/>
  <c r="Z67" i="1"/>
  <c r="Z65" i="1"/>
  <c r="Z63" i="1"/>
  <c r="Z61" i="1"/>
  <c r="Z59" i="1"/>
  <c r="Z57" i="1"/>
  <c r="Z55" i="1"/>
  <c r="Z29" i="1"/>
  <c r="Z19" i="1"/>
  <c r="Z10" i="1"/>
  <c r="N110" i="1"/>
  <c r="I144" i="1"/>
  <c r="N144" i="1"/>
  <c r="X178" i="1"/>
  <c r="X176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50" i="1"/>
  <c r="X148" i="1"/>
  <c r="X146" i="1"/>
  <c r="AC144" i="1"/>
  <c r="AH178" i="1"/>
  <c r="AH176" i="1"/>
  <c r="AH174" i="1"/>
  <c r="AH172" i="1"/>
  <c r="AH170" i="1"/>
  <c r="AH168" i="1"/>
  <c r="AH166" i="1"/>
  <c r="AH164" i="1"/>
  <c r="AH162" i="1"/>
  <c r="AH160" i="1"/>
  <c r="AH158" i="1"/>
  <c r="AH156" i="1"/>
  <c r="AH154" i="1"/>
  <c r="AH152" i="1"/>
  <c r="AH150" i="1"/>
  <c r="AH148" i="1"/>
  <c r="AH146" i="1"/>
  <c r="I179" i="1"/>
  <c r="I177" i="1"/>
  <c r="I175" i="1"/>
  <c r="I173" i="1"/>
  <c r="I171" i="1"/>
  <c r="I169" i="1"/>
  <c r="I167" i="1"/>
  <c r="I165" i="1"/>
  <c r="I163" i="1"/>
  <c r="I161" i="1"/>
  <c r="I159" i="1"/>
  <c r="I157" i="1"/>
  <c r="I155" i="1"/>
  <c r="I153" i="1"/>
  <c r="I151" i="1"/>
  <c r="I149" i="1"/>
  <c r="I147" i="1"/>
  <c r="I145" i="1"/>
  <c r="X144" i="1"/>
  <c r="AC179" i="1"/>
  <c r="AC177" i="1"/>
  <c r="AC175" i="1"/>
  <c r="AC173" i="1"/>
  <c r="AC171" i="1"/>
  <c r="AC169" i="1"/>
  <c r="AC167" i="1"/>
  <c r="AC165" i="1"/>
  <c r="AC163" i="1"/>
  <c r="AC161" i="1"/>
  <c r="AC159" i="1"/>
  <c r="AC157" i="1"/>
  <c r="AC155" i="1"/>
  <c r="AC153" i="1"/>
  <c r="AC151" i="1"/>
  <c r="AC149" i="1"/>
  <c r="AC147" i="1"/>
  <c r="AC145" i="1"/>
  <c r="AH144" i="1"/>
  <c r="X179" i="1"/>
  <c r="X177" i="1"/>
  <c r="X175" i="1"/>
  <c r="X173" i="1"/>
  <c r="X171" i="1"/>
  <c r="X169" i="1"/>
  <c r="X167" i="1"/>
  <c r="X165" i="1"/>
  <c r="X163" i="1"/>
  <c r="X161" i="1"/>
  <c r="X159" i="1"/>
  <c r="X157" i="1"/>
  <c r="X155" i="1"/>
  <c r="X153" i="1"/>
  <c r="X151" i="1"/>
  <c r="X149" i="1"/>
  <c r="X147" i="1"/>
  <c r="AH179" i="1"/>
  <c r="AH177" i="1"/>
  <c r="AH175" i="1"/>
  <c r="AH173" i="1"/>
  <c r="AH171" i="1"/>
  <c r="AH169" i="1"/>
  <c r="AH167" i="1"/>
  <c r="AH165" i="1"/>
  <c r="AH163" i="1"/>
  <c r="AH161" i="1"/>
  <c r="AH159" i="1"/>
  <c r="AH157" i="1"/>
  <c r="AH155" i="1"/>
  <c r="AH153" i="1"/>
  <c r="AH151" i="1"/>
  <c r="AH149" i="1"/>
  <c r="AH147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AC178" i="1"/>
  <c r="AC176" i="1"/>
  <c r="AC174" i="1"/>
  <c r="AC172" i="1"/>
  <c r="AC170" i="1"/>
  <c r="AC168" i="1"/>
  <c r="AC166" i="1"/>
  <c r="AC164" i="1"/>
  <c r="AC162" i="1"/>
  <c r="AC160" i="1"/>
  <c r="AC158" i="1"/>
  <c r="AC156" i="1"/>
  <c r="AC154" i="1"/>
  <c r="AC152" i="1"/>
  <c r="AC150" i="1"/>
  <c r="AC148" i="1"/>
  <c r="S174" i="1"/>
  <c r="S168" i="1"/>
  <c r="S162" i="1"/>
  <c r="S156" i="1"/>
  <c r="S150" i="1"/>
  <c r="N179" i="1"/>
  <c r="N177" i="1"/>
  <c r="N175" i="1"/>
  <c r="N173" i="1"/>
  <c r="N171" i="1"/>
  <c r="N169" i="1"/>
  <c r="N167" i="1"/>
  <c r="N165" i="1"/>
  <c r="N163" i="1"/>
  <c r="N161" i="1"/>
  <c r="N159" i="1"/>
  <c r="N157" i="1"/>
  <c r="N155" i="1"/>
  <c r="N153" i="1"/>
  <c r="N151" i="1"/>
  <c r="N149" i="1"/>
  <c r="N147" i="1"/>
  <c r="N145" i="1"/>
  <c r="S144" i="1"/>
  <c r="S178" i="1"/>
  <c r="S172" i="1"/>
  <c r="S166" i="1"/>
  <c r="S160" i="1"/>
  <c r="S154" i="1"/>
  <c r="S148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76" i="1"/>
  <c r="S170" i="1"/>
  <c r="S164" i="1"/>
  <c r="S158" i="1"/>
  <c r="S152" i="1"/>
  <c r="N178" i="1"/>
  <c r="N176" i="1"/>
  <c r="N174" i="1"/>
  <c r="N172" i="1"/>
  <c r="N170" i="1"/>
  <c r="N168" i="1"/>
  <c r="N166" i="1"/>
  <c r="N164" i="1"/>
  <c r="N162" i="1"/>
  <c r="N160" i="1"/>
  <c r="N158" i="1"/>
  <c r="N156" i="1"/>
  <c r="N154" i="1"/>
  <c r="N152" i="1"/>
  <c r="N150" i="1"/>
  <c r="N148" i="1"/>
  <c r="I39" i="1"/>
  <c r="I31" i="1"/>
  <c r="I19" i="1"/>
  <c r="I11" i="1"/>
  <c r="N5" i="1"/>
  <c r="N45" i="1"/>
  <c r="N41" i="1"/>
  <c r="N37" i="1"/>
  <c r="N33" i="1"/>
  <c r="N29" i="1"/>
  <c r="N21" i="1"/>
  <c r="N13" i="1"/>
  <c r="S36" i="1"/>
  <c r="S12" i="1"/>
  <c r="Z30" i="1"/>
  <c r="I46" i="1"/>
  <c r="I42" i="1"/>
  <c r="I38" i="1"/>
  <c r="I34" i="1"/>
  <c r="I30" i="1"/>
  <c r="I26" i="1"/>
  <c r="I22" i="1"/>
  <c r="I18" i="1"/>
  <c r="I14" i="1"/>
  <c r="I10" i="1"/>
  <c r="I6" i="1"/>
  <c r="N48" i="1"/>
  <c r="N44" i="1"/>
  <c r="N40" i="1"/>
  <c r="N36" i="1"/>
  <c r="N32" i="1"/>
  <c r="N28" i="1"/>
  <c r="N24" i="1"/>
  <c r="N20" i="1"/>
  <c r="N16" i="1"/>
  <c r="N11" i="1"/>
  <c r="S43" i="1"/>
  <c r="S35" i="1"/>
  <c r="S27" i="1"/>
  <c r="S19" i="1"/>
  <c r="S11" i="1"/>
  <c r="I47" i="1"/>
  <c r="I43" i="1"/>
  <c r="I35" i="1"/>
  <c r="I27" i="1"/>
  <c r="I23" i="1"/>
  <c r="I15" i="1"/>
  <c r="I7" i="1"/>
  <c r="N25" i="1"/>
  <c r="N17" i="1"/>
  <c r="N6" i="1"/>
  <c r="S44" i="1"/>
  <c r="S28" i="1"/>
  <c r="S20" i="1"/>
  <c r="Z26" i="1"/>
  <c r="I5" i="1"/>
  <c r="I45" i="1"/>
  <c r="I41" i="1"/>
  <c r="I37" i="1"/>
  <c r="I33" i="1"/>
  <c r="I29" i="1"/>
  <c r="I25" i="1"/>
  <c r="I21" i="1"/>
  <c r="I17" i="1"/>
  <c r="I13" i="1"/>
  <c r="I9" i="1"/>
  <c r="N47" i="1"/>
  <c r="N43" i="1"/>
  <c r="N39" i="1"/>
  <c r="N35" i="1"/>
  <c r="N31" i="1"/>
  <c r="N27" i="1"/>
  <c r="N23" i="1"/>
  <c r="N19" i="1"/>
  <c r="N15" i="1"/>
  <c r="S48" i="1"/>
  <c r="S40" i="1"/>
  <c r="S32" i="1"/>
  <c r="S24" i="1"/>
  <c r="S16" i="1"/>
  <c r="N8" i="1"/>
  <c r="N12" i="1"/>
  <c r="N9" i="1"/>
  <c r="S9" i="1"/>
  <c r="S13" i="1"/>
  <c r="S17" i="1"/>
  <c r="S21" i="1"/>
  <c r="S25" i="1"/>
  <c r="S29" i="1"/>
  <c r="S33" i="1"/>
  <c r="S37" i="1"/>
  <c r="S41" i="1"/>
  <c r="S45" i="1"/>
  <c r="S5" i="1"/>
  <c r="S6" i="1"/>
  <c r="S10" i="1"/>
  <c r="S14" i="1"/>
  <c r="S18" i="1"/>
  <c r="S22" i="1"/>
  <c r="S26" i="1"/>
  <c r="S30" i="1"/>
  <c r="S34" i="1"/>
  <c r="S38" i="1"/>
  <c r="S42" i="1"/>
  <c r="S46" i="1"/>
  <c r="Z43" i="1"/>
  <c r="Z36" i="1"/>
  <c r="Z34" i="1"/>
  <c r="Z27" i="1"/>
  <c r="Z20" i="1"/>
  <c r="Z18" i="1"/>
  <c r="I48" i="1"/>
  <c r="I44" i="1"/>
  <c r="I40" i="1"/>
  <c r="I36" i="1"/>
  <c r="I32" i="1"/>
  <c r="I28" i="1"/>
  <c r="I24" i="1"/>
  <c r="I20" i="1"/>
  <c r="I16" i="1"/>
  <c r="I12" i="1"/>
  <c r="N46" i="1"/>
  <c r="N42" i="1"/>
  <c r="N38" i="1"/>
  <c r="N34" i="1"/>
  <c r="N30" i="1"/>
  <c r="N26" i="1"/>
  <c r="N22" i="1"/>
  <c r="N18" i="1"/>
  <c r="N14" i="1"/>
  <c r="N7" i="1"/>
  <c r="S47" i="1"/>
  <c r="S39" i="1"/>
  <c r="S31" i="1"/>
  <c r="S23" i="1"/>
  <c r="S15" i="1"/>
  <c r="S7" i="1"/>
  <c r="N101" i="1"/>
  <c r="N105" i="1"/>
  <c r="N109" i="1"/>
  <c r="N113" i="1"/>
  <c r="N117" i="1"/>
  <c r="N120" i="1"/>
  <c r="N123" i="1"/>
  <c r="N126" i="1"/>
  <c r="N132" i="1"/>
  <c r="N134" i="1"/>
  <c r="N135" i="1"/>
  <c r="N136" i="1"/>
  <c r="N100" i="1"/>
  <c r="N103" i="1"/>
  <c r="N107" i="1"/>
  <c r="N111" i="1"/>
  <c r="N115" i="1"/>
  <c r="N118" i="1"/>
  <c r="N124" i="1"/>
  <c r="N128" i="1"/>
  <c r="N131" i="1"/>
  <c r="N137" i="1"/>
  <c r="N97" i="1"/>
  <c r="N95" i="1"/>
  <c r="N133" i="1"/>
  <c r="N129" i="1"/>
  <c r="N122" i="1"/>
  <c r="N116" i="1"/>
  <c r="N108" i="1"/>
  <c r="I95" i="1"/>
  <c r="N96" i="1"/>
  <c r="N127" i="1"/>
  <c r="N121" i="1"/>
  <c r="N114" i="1"/>
  <c r="N106" i="1"/>
  <c r="N99" i="1"/>
  <c r="V95" i="1"/>
  <c r="H95" i="1"/>
  <c r="AF49" i="1" l="1"/>
  <c r="Z49" i="1"/>
  <c r="AC49" i="1"/>
  <c r="H92" i="2"/>
  <c r="AC75" i="1"/>
  <c r="AC84" i="1"/>
  <c r="AC65" i="1"/>
  <c r="AC58" i="1"/>
  <c r="AC54" i="1"/>
  <c r="AC88" i="1"/>
  <c r="AC69" i="1"/>
  <c r="Z90" i="1"/>
  <c r="AC73" i="1"/>
  <c r="AC77" i="1"/>
  <c r="AC70" i="1"/>
  <c r="AC66" i="1"/>
  <c r="AC68" i="1"/>
  <c r="AC81" i="1"/>
  <c r="AC74" i="1"/>
  <c r="AC71" i="1"/>
  <c r="AC62" i="1"/>
  <c r="AC72" i="1"/>
  <c r="AC83" i="1"/>
  <c r="AC85" i="1"/>
  <c r="AC78" i="1"/>
  <c r="AC79" i="1"/>
  <c r="AC76" i="1"/>
  <c r="AC89" i="1"/>
  <c r="AC82" i="1"/>
  <c r="AC87" i="1"/>
  <c r="AC55" i="1"/>
  <c r="AC80" i="1"/>
  <c r="AC61" i="1"/>
  <c r="AC86" i="1"/>
  <c r="I90" i="1"/>
  <c r="N90" i="1"/>
  <c r="N139" i="1"/>
  <c r="I139" i="1"/>
  <c r="AA139" i="1"/>
  <c r="S90" i="1"/>
  <c r="N49" i="1"/>
  <c r="H132" i="2"/>
  <c r="H266" i="2"/>
  <c r="P132" i="2"/>
  <c r="H225" i="2"/>
  <c r="I180" i="1"/>
  <c r="X180" i="1"/>
  <c r="AC180" i="1"/>
  <c r="L225" i="2"/>
  <c r="L132" i="2"/>
  <c r="L266" i="2"/>
  <c r="S180" i="1"/>
  <c r="AH180" i="1"/>
  <c r="S49" i="1"/>
  <c r="I49" i="1"/>
  <c r="W97" i="1"/>
  <c r="W98" i="1"/>
  <c r="W99" i="1"/>
  <c r="W102" i="1"/>
  <c r="W104" i="1"/>
  <c r="W106" i="1"/>
  <c r="W108" i="1"/>
  <c r="W110" i="1"/>
  <c r="W112" i="1"/>
  <c r="W114" i="1"/>
  <c r="W116" i="1"/>
  <c r="W119" i="1"/>
  <c r="W121" i="1"/>
  <c r="W122" i="1"/>
  <c r="W125" i="1"/>
  <c r="W127" i="1"/>
  <c r="W129" i="1"/>
  <c r="W130" i="1"/>
  <c r="W133" i="1"/>
  <c r="W138" i="1"/>
  <c r="W96" i="1"/>
  <c r="W100" i="1"/>
  <c r="W101" i="1"/>
  <c r="W103" i="1"/>
  <c r="W105" i="1"/>
  <c r="W107" i="1"/>
  <c r="W109" i="1"/>
  <c r="W111" i="1"/>
  <c r="W113" i="1"/>
  <c r="W115" i="1"/>
  <c r="W117" i="1"/>
  <c r="W118" i="1"/>
  <c r="W120" i="1"/>
  <c r="W123" i="1"/>
  <c r="W124" i="1"/>
  <c r="W126" i="1"/>
  <c r="W128" i="1"/>
  <c r="W131" i="1"/>
  <c r="W132" i="1"/>
  <c r="W134" i="1"/>
  <c r="W135" i="1"/>
  <c r="W136" i="1"/>
  <c r="W137" i="1"/>
  <c r="W95" i="1"/>
  <c r="N180" i="1"/>
  <c r="AC90" i="1" l="1"/>
  <c r="W139" i="1"/>
  <c r="D357" i="2"/>
</calcChain>
</file>

<file path=xl/sharedStrings.xml><?xml version="1.0" encoding="utf-8"?>
<sst xmlns="http://schemas.openxmlformats.org/spreadsheetml/2006/main" count="1416" uniqueCount="282">
  <si>
    <t>Nông nghiệp và hoạt động dịch vụ có liên quan</t>
  </si>
  <si>
    <t>Lâm nghiệp và hoạt động dịch vụ có liên quan</t>
  </si>
  <si>
    <t>Khai thác, nuôi trồng thủy sản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</si>
  <si>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</si>
  <si>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</si>
  <si>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</si>
  <si>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</si>
  <si>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khoáng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</si>
  <si>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</si>
  <si>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</si>
  <si>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</si>
  <si>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</si>
  <si>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</si>
  <si>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</si>
  <si>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</si>
  <si>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</si>
  <si>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</si>
  <si>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</si>
  <si>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</si>
  <si>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</si>
  <si>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</si>
  <si>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</si>
  <si>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</si>
  <si>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</si>
  <si>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</si>
  <si>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</si>
  <si>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</si>
  <si>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ô tô và xe có động cơ khác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</si>
  <si>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</si>
  <si>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</si>
  <si>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</si>
  <si>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</si>
  <si>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</si>
  <si>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Khai thác, xử lý và cung cấp nước</t>
  </si>
  <si>
    <t>Thoát nước và xử lý nước thải</t>
  </si>
  <si>
    <t>Hoạt động thu gom, xử lý và tiêu hủy rác thải; tái chế phế liệu</t>
  </si>
  <si>
    <t>Xử lý ô nhiễm và hoạt động quản lý chất thải khác</t>
  </si>
  <si>
    <t>Xây dựng nhà các loại</t>
  </si>
  <si>
    <t>Xây dựng công trình kỹ thuật dân dụng</t>
  </si>
  <si>
    <t>Hoạt động xây dựng chuyên dụng</t>
  </si>
  <si>
    <t>Bán, sửa chữa ô tô, mô tô, xe máy và xe có động cơ khác</t>
  </si>
  <si>
    <t>Bán buôn (trừ ô tô, mô tô, xe máy và xe có động cơ khác)</t>
  </si>
  <si>
    <t>Bán lẻ (trừ ô tô, mô tô, xe máy và xe có động cơ khác)</t>
  </si>
  <si>
    <t>Vận tải đường sắt, đường bộ và vận tải đường ống</t>
  </si>
  <si>
    <t>Vận tải đường thủy</t>
  </si>
  <si>
    <t>Vận tải hàng không</t>
  </si>
  <si>
    <t>Kho bãi và các hoạt động hỗ trợ cho vận tải</t>
  </si>
  <si>
    <t>Bưu chính và chuyển phát</t>
  </si>
  <si>
    <t>Dịch vụ lưu trú</t>
  </si>
  <si>
    <t>Dịch vụ ăn uống</t>
  </si>
  <si>
    <t>Hoạt động xuất bản</t>
  </si>
  <si>
    <t>Hoạt động điện ảnh, sản xuất chương trình truyền hình, ghi âm và xuất bản âm nhạc</t>
  </si>
  <si>
    <t>Hoạt động phát thanh, truyền hình</t>
  </si>
  <si>
    <t>Viễn thông</t>
  </si>
  <si>
    <t>Lập trình máy vi tính, dịch vụ tư vấn và các hoạt động khác liên quan đến máy vi tính</t>
  </si>
  <si>
    <t>Hoạt động dịch vụ thông tin</t>
  </si>
  <si>
    <t>Hoạt động dịch vụ tài chính (trừ bảo hiểm và bảo hiểm xã hội)</t>
  </si>
  <si>
    <t>Bảo hiểm, tái bảo hiểm và bảo hiểm xã hội (trừ bảo đảm xã hội bắt buộc)</t>
  </si>
  <si>
    <t>Hoạt động tài chính khác</t>
  </si>
  <si>
    <t>Hoạt động kinh doanh bất động sản</t>
  </si>
  <si>
    <t>Hoạt động pháp luật, kế toán và kiểm toán</t>
  </si>
  <si>
    <t>Hoạt động của trụ sở văn phòng; hoạt động tư vấn quản lý</t>
  </si>
  <si>
    <t>Hoạt động kiến trúc; kiểm tra và phân tích kỹ thuật</t>
  </si>
  <si>
    <t>Nghiên cứu khoa học và phát triển công nghệ</t>
  </si>
  <si>
    <t>Quảng cáo và nghiên cứu thị trường</t>
  </si>
  <si>
    <t>Hoạt động chuyên môn, khoa học và công nghệ khác</t>
  </si>
  <si>
    <t>Hoạt động thú y</t>
  </si>
  <si>
    <t>Cho thuê máy móc, thiết bị (không kèm người điều khiển); cho thuê đồ dùng cá nhân và gia đình; cho thuê tài sản vô hình phi tài chính</t>
  </si>
  <si>
    <t>Hoạt động dịch vụ lao động và việc làm</t>
  </si>
  <si>
    <t>Hoạt động của các đại lý du lịch, kinh doanh tua du lịch và các dịch vụ hỗ trợ, liên quan đến quảng bá và tổ chức tua du lịch</t>
  </si>
  <si>
    <t>Hoạt động điều tra bảo đảm an toàn</t>
  </si>
  <si>
    <t>Hoạt động dịch vụ vệ sinh nhà cửa, công trình và cảnh quan</t>
  </si>
  <si>
    <t>Hoạt động hành chính, hỗ trợ văn phòng và các hoạt động hỗ trợ kinh doanh khác</t>
  </si>
  <si>
    <t>Hoạt động của Đảng cộng sản, tổ chức chính trị - xã hội, quản lý nhà nước, an ninh quốc phòng, đối ngoại và bảo đảm xã hội bắt buộc</t>
  </si>
  <si>
    <t>Giáo dục và đào tạo</t>
  </si>
  <si>
    <t>Hoạt động y tế</t>
  </si>
  <si>
    <t>Hoạt động chăm sóc, điều dưỡng tập trung</t>
  </si>
  <si>
    <t>Hoạt động trợ giúp xã hội không tập trung</t>
  </si>
  <si>
    <t>Hoạt động sáng tác, nghệ thuật và giải trí</t>
  </si>
  <si>
    <t>Hoạt động của thư viện, lưu trữ, bảo tàng và các hoạt động văn hóa khác</t>
  </si>
  <si>
    <t>Hoạt động xổ số, cá cược và đánh bạc</t>
  </si>
  <si>
    <t>Hoạt động thể thao, vui chơi và giải trí</t>
  </si>
  <si>
    <t>Hoạt động của các hiệp hội, tổ chức khác</t>
  </si>
  <si>
    <t>Sửa chữa máy vi tính, đồ dùng cá nhân và gia đình</t>
  </si>
  <si>
    <t>Hoạt động dịch vụ phục vụ cá nhân khác</t>
  </si>
  <si>
    <t>Hoạt động làm thuê công việc gia đình trong các hộ gia đình</t>
  </si>
  <si>
    <t>Hoạt động sản xuất sản phẩm vật chất và dịch vụ tự tiêu dùng của hộ gia đình</t>
  </si>
  <si>
    <t>Hoạt động của các tổ chức và cơ quan quốc tế</t>
  </si>
  <si>
    <t>A01</t>
  </si>
  <si>
    <t>A02</t>
  </si>
  <si>
    <t>A03</t>
  </si>
  <si>
    <t>B05</t>
  </si>
  <si>
    <t>B06</t>
  </si>
  <si>
    <t>B07</t>
  </si>
  <si>
    <t>B08</t>
  </si>
  <si>
    <t>B09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</si>
  <si>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</si>
  <si>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</si>
  <si>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</si>
  <si>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</si>
  <si>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</si>
  <si>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</si>
  <si>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</si>
  <si>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</si>
  <si>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</si>
  <si>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</si>
  <si>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</si>
  <si>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</si>
  <si>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</si>
  <si>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</si>
  <si>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</si>
  <si>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</si>
  <si>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</si>
  <si>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</si>
  <si>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</si>
  <si>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</si>
  <si>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</si>
  <si>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</si>
  <si>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</si>
  <si>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</si>
  <si>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D35</t>
  </si>
  <si>
    <t>E36</t>
  </si>
  <si>
    <t>E37</t>
  </si>
  <si>
    <t>E38</t>
  </si>
  <si>
    <t>E39</t>
  </si>
  <si>
    <t>F41</t>
  </si>
  <si>
    <t>F42</t>
  </si>
  <si>
    <t>F43</t>
  </si>
  <si>
    <t>G45</t>
  </si>
  <si>
    <t>G46</t>
  </si>
  <si>
    <t>G47</t>
  </si>
  <si>
    <t>H49</t>
  </si>
  <si>
    <t>H50</t>
  </si>
  <si>
    <t>H51</t>
  </si>
  <si>
    <t>H52</t>
  </si>
  <si>
    <t>H53</t>
  </si>
  <si>
    <t>I55</t>
  </si>
  <si>
    <t>I56</t>
  </si>
  <si>
    <t>J58</t>
  </si>
  <si>
    <t>J59</t>
  </si>
  <si>
    <t>J60</t>
  </si>
  <si>
    <t>J61</t>
  </si>
  <si>
    <t>J62</t>
  </si>
  <si>
    <t>J63</t>
  </si>
  <si>
    <t>K64</t>
  </si>
  <si>
    <t>K65</t>
  </si>
  <si>
    <t>K66</t>
  </si>
  <si>
    <t>L68</t>
  </si>
  <si>
    <t>M69</t>
  </si>
  <si>
    <t>M70</t>
  </si>
  <si>
    <t>M71</t>
  </si>
  <si>
    <t>M72</t>
  </si>
  <si>
    <t>M73</t>
  </si>
  <si>
    <t>M74</t>
  </si>
  <si>
    <t>M75</t>
  </si>
  <si>
    <t>N77</t>
  </si>
  <si>
    <t>N78</t>
  </si>
  <si>
    <t>N79</t>
  </si>
  <si>
    <t>N80</t>
  </si>
  <si>
    <t>N81</t>
  </si>
  <si>
    <t>N82</t>
  </si>
  <si>
    <t>O84</t>
  </si>
  <si>
    <t>P85</t>
  </si>
  <si>
    <t>Q86</t>
  </si>
  <si>
    <t>Q87</t>
  </si>
  <si>
    <t>Q88</t>
  </si>
  <si>
    <t>R90</t>
  </si>
  <si>
    <t>R91</t>
  </si>
  <si>
    <t>R92</t>
  </si>
  <si>
    <t>R93</t>
  </si>
  <si>
    <t>S94</t>
  </si>
  <si>
    <t>S95</t>
  </si>
  <si>
    <t>S96</t>
  </si>
  <si>
    <t>T97</t>
  </si>
  <si>
    <t>T98</t>
  </si>
  <si>
    <t>U99</t>
  </si>
  <si>
    <t>Mã lĩnh vực</t>
  </si>
  <si>
    <t>biến động</t>
  </si>
  <si>
    <t xml:space="preserve"> tài sản ngắn hạn</t>
  </si>
  <si>
    <t>tổng tài sản</t>
  </si>
  <si>
    <t xml:space="preserve"> tài sản dài hạn</t>
  </si>
  <si>
    <t>STT</t>
  </si>
  <si>
    <t xml:space="preserve">biến động </t>
  </si>
  <si>
    <t>Hàng tồn kho</t>
  </si>
  <si>
    <t>Biến động của tổng tài sản theo Mã Lĩnh vực</t>
  </si>
  <si>
    <t>Tổng cộng</t>
  </si>
  <si>
    <t>Biến động của tổng tài sản theo Quốc gia và vùng lãnh thổ</t>
  </si>
  <si>
    <t>Hàn Quốc</t>
  </si>
  <si>
    <t>Nhật Bản</t>
  </si>
  <si>
    <t>Singapore</t>
  </si>
  <si>
    <t>Đài Loan</t>
  </si>
  <si>
    <t>BritishVirginIslands</t>
  </si>
  <si>
    <t>Hồng Kông</t>
  </si>
  <si>
    <t>Malaysia</t>
  </si>
  <si>
    <t>Trung Quốc</t>
  </si>
  <si>
    <t>Hoa Kỳ</t>
  </si>
  <si>
    <t>Thái Lan</t>
  </si>
  <si>
    <t>Hà Lan</t>
  </si>
  <si>
    <t>Samoa</t>
  </si>
  <si>
    <t>Cayman Islands</t>
  </si>
  <si>
    <t>Vương quốc Anh</t>
  </si>
  <si>
    <t>Pháp</t>
  </si>
  <si>
    <t>Thụy Sỹ</t>
  </si>
  <si>
    <t>Luxembourg</t>
  </si>
  <si>
    <t>Australia</t>
  </si>
  <si>
    <t>CHLB Đức</t>
  </si>
  <si>
    <t>British West Indies</t>
  </si>
  <si>
    <t>Đan Mạch</t>
  </si>
  <si>
    <t>Seychelles</t>
  </si>
  <si>
    <t>Ấn Độ</t>
  </si>
  <si>
    <t>Bỉ</t>
  </si>
  <si>
    <t>Indonesia</t>
  </si>
  <si>
    <t>Italia</t>
  </si>
  <si>
    <t>Mauritius</t>
  </si>
  <si>
    <t>Belize</t>
  </si>
  <si>
    <t>Thụy Điển</t>
  </si>
  <si>
    <t>Campuchia</t>
  </si>
  <si>
    <t>Israel</t>
  </si>
  <si>
    <t>Saint Kitts and Nevis</t>
  </si>
  <si>
    <t>Phần Lan</t>
  </si>
  <si>
    <t>Ireland</t>
  </si>
  <si>
    <t>St Vincent &amp; The Grenadines</t>
  </si>
  <si>
    <t>Jordan</t>
  </si>
  <si>
    <t>Tên QG</t>
  </si>
  <si>
    <t>Tên lĩnh vực</t>
  </si>
  <si>
    <t>Biến động của nguồn vốn theo Mã Lĩnh vực</t>
  </si>
  <si>
    <t>tổng nợ phải trả</t>
  </si>
  <si>
    <t xml:space="preserve"> Nợ ngắn hạn</t>
  </si>
  <si>
    <t>Nợ dài hạn</t>
  </si>
  <si>
    <t>vốn đầu tư của chủ sở hữu</t>
  </si>
  <si>
    <t>lợi nhuận hoặc lỗ luỹ kế</t>
  </si>
  <si>
    <t>vốn chủ sở hữu</t>
  </si>
  <si>
    <t>Tài sản ngắn hạn/ tài sản dài hạn</t>
  </si>
  <si>
    <t>tỷ trọng</t>
  </si>
  <si>
    <t>Mã quốc gia</t>
  </si>
  <si>
    <t>Biến động của nguồn vốn theo Mã quốc gia và vùng lãnh thổ</t>
  </si>
  <si>
    <t xml:space="preserve">Biến động </t>
  </si>
  <si>
    <t>Doanh thu</t>
  </si>
  <si>
    <t>Lợi nhuận trước thuế</t>
  </si>
  <si>
    <t>lợi nhuận sau thuế</t>
  </si>
  <si>
    <t>lỗ luỹ kế</t>
  </si>
  <si>
    <t>Mã quốc gia vùng lãnh thổ</t>
  </si>
  <si>
    <t>Tên quốc gia vùng lãnh tổ</t>
  </si>
  <si>
    <t>số phải nộp</t>
  </si>
  <si>
    <t>số đã nộp</t>
  </si>
  <si>
    <t>Tên mã quốc gia vùng lãnh thổ</t>
  </si>
  <si>
    <t>Mã quốc gia VLT</t>
  </si>
  <si>
    <t>Tổng số DN có lãi truớc thuế (mã 50 &gt; 0) và trị giá lãi</t>
  </si>
  <si>
    <t>Trong đó:</t>
  </si>
  <si>
    <t>số lượng</t>
  </si>
  <si>
    <t>giá trị</t>
  </si>
  <si>
    <t>Tổng số DN có mã 50 âm (lỗ trước thuế) và trị giá lỗ</t>
  </si>
  <si>
    <t>mã lĩnh vực</t>
  </si>
  <si>
    <t>Tỷ suât lợi nhuận sau thuế trên Doanh thu (ROS)</t>
  </si>
  <si>
    <t>2022</t>
  </si>
  <si>
    <t>2023</t>
  </si>
  <si>
    <t>Tỷ suất sinh lời của tài sản (ROA)</t>
  </si>
  <si>
    <t>Lĩnh vực kinh doanh</t>
  </si>
  <si>
    <t xml:space="preserve">Khả năng thanh toán </t>
  </si>
  <si>
    <t>Khả năng thanh toán tổng quát</t>
  </si>
  <si>
    <t>Khả năng thanh toán nhanh</t>
  </si>
  <si>
    <t>số lượng doanh nghiệp</t>
  </si>
  <si>
    <t>số lượng DN</t>
  </si>
  <si>
    <t>tỷ lệ</t>
  </si>
  <si>
    <t>số doanh nghiệp</t>
  </si>
  <si>
    <t>tỷ lệ =/-</t>
  </si>
  <si>
    <t>giá trị +/-</t>
  </si>
  <si>
    <t>tỷ lệ +/-</t>
  </si>
  <si>
    <t>Tài sản ngắn hạn/ tổng tài sản</t>
  </si>
  <si>
    <t>Tài sản dài hạn/ tổng tài sản</t>
  </si>
  <si>
    <t>cơ cấu tài sản</t>
  </si>
  <si>
    <t>Phụ biểu kèm theo Báo cáo số        /BC-UBND</t>
  </si>
  <si>
    <t>số DN</t>
  </si>
  <si>
    <t>Tổng tài sản</t>
  </si>
  <si>
    <t xml:space="preserve"> Tài sản ngắn hạn</t>
  </si>
  <si>
    <t xml:space="preserve"> Tài sản dài hạn</t>
  </si>
  <si>
    <t>Tổng nợ phải trả</t>
  </si>
  <si>
    <t>Tổng cộng</t>
  </si>
  <si>
    <t>Tỷ suất lợi nhuận trước thuế/vốn chủ sở hữu (ROE)</t>
  </si>
  <si>
    <t>Tỷ suất lợi nhuận sau thuế/vốn chủ sở hữu (ROE)</t>
  </si>
  <si>
    <t>tổng cộng</t>
  </si>
  <si>
    <t>Khả năng thanh toán hiện thời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</si>
</sst>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_(* #,##0.0_);_(* \(#,##0.0\);_(* &quot;-&quot;??_);_(@_)"/>
    <numFmt numFmtId="175" formatCode="_(* #.00.;_(* \(#.00.;_(* &quot;-&quot;??_);_(@_ⴆ"/>
    <numFmt numFmtId="178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horizontal="center" wrapText="1"/>
    </xf>
    <xf numFmtId="0" fontId="5" fillId="0" borderId="0" xfId="0" applyFont="1"/>
    <xf numFmtId="164" fontId="2" fillId="0" borderId="1" xfId="2" applyNumberFormat="1" applyFont="1" applyBorder="1" applyAlignment="1">
      <alignment horizontal="right" vertical="center"/>
    </xf>
    <xf numFmtId="164" fontId="4" fillId="0" borderId="0" xfId="0" applyNumberFormat="1" applyFont="1"/>
    <xf numFmtId="43" fontId="4" fillId="0" borderId="2" xfId="1" applyFont="1" applyBorder="1"/>
    <xf numFmtId="164" fontId="4" fillId="0" borderId="2" xfId="1" applyNumberFormat="1" applyFont="1" applyBorder="1"/>
    <xf numFmtId="164" fontId="5" fillId="0" borderId="0" xfId="0" applyNumberFormat="1" applyFont="1"/>
    <xf numFmtId="43" fontId="2" fillId="0" borderId="1" xfId="2" applyFont="1" applyBorder="1" applyAlignment="1">
      <alignment horizontal="right"/>
    </xf>
    <xf numFmtId="164" fontId="4" fillId="0" borderId="0" xfId="1" applyNumberFormat="1" applyFont="1"/>
    <xf numFmtId="164" fontId="8" fillId="0" borderId="2" xfId="2" applyNumberFormat="1" applyFont="1" applyBorder="1" applyAlignment="1">
      <alignment horizontal="right" vertical="center"/>
    </xf>
    <xf numFmtId="164" fontId="2" fillId="0" borderId="2" xfId="2" applyNumberFormat="1" applyFont="1" applyBorder="1" applyAlignment="1">
      <alignment horizontal="right" vertical="center"/>
    </xf>
    <xf numFmtId="43" fontId="7" fillId="0" borderId="2" xfId="2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right"/>
    </xf>
    <xf numFmtId="164" fontId="2" fillId="2" borderId="1" xfId="2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2" fillId="2" borderId="15" xfId="2" applyNumberFormat="1" applyFont="1" applyFill="1" applyBorder="1" applyAlignment="1">
      <alignment horizontal="center"/>
    </xf>
    <xf numFmtId="164" fontId="5" fillId="0" borderId="0" xfId="1" applyNumberFormat="1" applyFont="1"/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center" wrapText="1"/>
    </xf>
    <xf numFmtId="0" fontId="7" fillId="2" borderId="16" xfId="0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7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center"/>
    </xf>
    <xf numFmtId="3" fontId="2" fillId="2" borderId="2" xfId="0" quotePrefix="1" applyNumberFormat="1" applyFont="1" applyFill="1" applyBorder="1" applyAlignment="1">
      <alignment horizontal="center"/>
    </xf>
    <xf numFmtId="3" fontId="2" fillId="2" borderId="2" xfId="0" quotePrefix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5" fontId="4" fillId="0" borderId="2" xfId="0" applyNumberFormat="1" applyFont="1" applyBorder="1"/>
    <xf numFmtId="2" fontId="8" fillId="0" borderId="2" xfId="0" applyNumberFormat="1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horizontal="center"/>
    </xf>
    <xf numFmtId="3" fontId="7" fillId="0" borderId="2" xfId="0" quotePrefix="1" applyNumberFormat="1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2" fontId="4" fillId="0" borderId="0" xfId="0" applyNumberFormat="1" applyFont="1"/>
    <xf numFmtId="43" fontId="4" fillId="0" borderId="0" xfId="0" applyNumberFormat="1" applyFont="1"/>
    <xf numFmtId="3" fontId="2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4" fontId="4" fillId="0" borderId="2" xfId="0" applyNumberFormat="1" applyFont="1" applyBorder="1"/>
    <xf numFmtId="164" fontId="5" fillId="0" borderId="2" xfId="0" applyNumberFormat="1" applyFont="1" applyBorder="1"/>
    <xf numFmtId="166" fontId="5" fillId="0" borderId="2" xfId="0" applyNumberFormat="1" applyFont="1" applyBorder="1"/>
    <xf numFmtId="43" fontId="5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4" fontId="3" fillId="0" borderId="2" xfId="0" applyNumberFormat="1" applyFont="1" applyBorder="1"/>
    <xf numFmtId="165" fontId="2" fillId="0" borderId="2" xfId="0" applyNumberFormat="1" applyFont="1" applyBorder="1"/>
    <xf numFmtId="2" fontId="4" fillId="0" borderId="2" xfId="1" applyNumberFormat="1" applyFont="1" applyBorder="1"/>
    <xf numFmtId="3" fontId="5" fillId="0" borderId="2" xfId="0" applyNumberFormat="1" applyFont="1" applyBorder="1"/>
    <xf numFmtId="3" fontId="4" fillId="0" borderId="2" xfId="0" applyNumberFormat="1" applyFont="1" applyBorder="1"/>
    <xf numFmtId="43" fontId="5" fillId="0" borderId="2" xfId="1" applyFont="1" applyBorder="1"/>
    <xf numFmtId="166" fontId="7" fillId="0" borderId="2" xfId="2" applyNumberFormat="1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1" fontId="2" fillId="0" borderId="17" xfId="0" applyNumberFormat="1" applyFont="1" applyBorder="1" applyAlignment="1">
      <alignment horizontal="center" vertical="center"/>
    </xf>
    <xf numFmtId="164" fontId="2" fillId="0" borderId="18" xfId="2" applyNumberFormat="1" applyFont="1" applyBorder="1" applyAlignment="1">
      <alignment horizontal="right" vertical="center"/>
    </xf>
    <xf numFmtId="43" fontId="2" fillId="0" borderId="18" xfId="2" applyFont="1" applyBorder="1" applyAlignment="1">
      <alignment horizontal="right"/>
    </xf>
    <xf numFmtId="164" fontId="4" fillId="0" borderId="17" xfId="1" applyNumberFormat="1" applyFont="1" applyBorder="1"/>
    <xf numFmtId="43" fontId="4" fillId="0" borderId="17" xfId="1" applyFont="1" applyBorder="1"/>
    <xf numFmtId="164" fontId="8" fillId="0" borderId="17" xfId="2" applyNumberFormat="1" applyFont="1" applyBorder="1" applyAlignment="1">
      <alignment horizontal="right" vertical="center"/>
    </xf>
    <xf numFmtId="2" fontId="8" fillId="0" borderId="17" xfId="0" applyNumberFormat="1" applyFont="1" applyBorder="1" applyAlignment="1">
      <alignment wrapText="1"/>
    </xf>
    <xf numFmtId="166" fontId="4" fillId="0" borderId="2" xfId="1" applyNumberFormat="1" applyFont="1" applyBorder="1"/>
    <xf numFmtId="0" fontId="5" fillId="0" borderId="0" xfId="0" applyFont="1" applyBorder="1" applyAlignment="1"/>
    <xf numFmtId="3" fontId="2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2" xfId="0" applyFont="1" applyBorder="1" applyAlignment="1"/>
    <xf numFmtId="0" fontId="4" fillId="0" borderId="0" xfId="0" applyFont="1" applyBorder="1" applyAlignment="1">
      <alignment horizontal="center"/>
    </xf>
    <xf numFmtId="4" fontId="5" fillId="0" borderId="2" xfId="0" applyNumberFormat="1" applyFont="1" applyBorder="1"/>
    <xf numFmtId="167" fontId="2" fillId="0" borderId="1" xfId="1" applyNumberFormat="1" applyFont="1" applyBorder="1" applyAlignment="1">
      <alignment horizontal="right"/>
    </xf>
    <xf numFmtId="2" fontId="2" fillId="0" borderId="1" xfId="2" applyNumberFormat="1" applyFont="1" applyBorder="1" applyAlignment="1">
      <alignment horizontal="right"/>
    </xf>
    <xf numFmtId="1" fontId="2" fillId="0" borderId="18" xfId="0" applyNumberFormat="1" applyFont="1" applyBorder="1" applyAlignment="1">
      <alignment horizontal="center" vertical="center"/>
    </xf>
    <xf numFmtId="167" fontId="2" fillId="0" borderId="18" xfId="1" applyNumberFormat="1" applyFont="1" applyBorder="1" applyAlignment="1">
      <alignment horizontal="right"/>
    </xf>
    <xf numFmtId="2" fontId="2" fillId="0" borderId="18" xfId="2" applyNumberFormat="1" applyFont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167" fontId="7" fillId="0" borderId="2" xfId="1" applyNumberFormat="1" applyFont="1" applyBorder="1" applyAlignment="1">
      <alignment horizontal="right"/>
    </xf>
    <xf numFmtId="165" fontId="5" fillId="0" borderId="2" xfId="0" applyNumberFormat="1" applyFont="1" applyBorder="1"/>
    <xf numFmtId="43" fontId="5" fillId="0" borderId="0" xfId="1" applyFont="1"/>
    <xf numFmtId="2" fontId="5" fillId="0" borderId="0" xfId="0" applyNumberFormat="1" applyFont="1"/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/>
    <xf numFmtId="175" fontId="7" fillId="0" borderId="2" xfId="1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78" fontId="7" fillId="0" borderId="2" xfId="0" applyNumberFormat="1" applyFont="1" applyBorder="1" applyAlignment="1">
      <alignment horizontal="right"/>
    </xf>
    <xf numFmtId="178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/>
    <xf numFmtId="2" fontId="0" fillId="0" borderId="0" xfId="0" applyNumberFormat="1"/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1"/>
  <sheetViews>
    <sheetView tabSelected="1" topLeftCell="J1" workbookViewId="0">
      <selection activeCell="Z181" sqref="Z181"/>
    </sheetView>
  </sheetViews>
  <sheetFormatPr defaultColWidth="8.7109375" defaultRowHeight="15" x14ac:dyDescent="0.25"/>
  <cols>
    <col min="1" max="1" width="3.7109375" style="5" customWidth="1"/>
    <col min="2" max="2" width="31.28515625" style="5" customWidth="1"/>
    <col min="3" max="3" width="5.28515625" style="5" customWidth="1"/>
    <col min="4" max="4" width="6.28515625" style="5" customWidth="1"/>
    <col min="5" max="6" width="14" style="5" customWidth="1"/>
    <col min="7" max="7" width="11.140625" style="5" customWidth="1"/>
    <col min="8" max="8" width="9.42578125" style="5" customWidth="1"/>
    <col min="9" max="9" width="8.28515625" style="5" customWidth="1"/>
    <col min="10" max="10" width="15" style="5" customWidth="1"/>
    <col min="11" max="11" width="14" style="5" customWidth="1"/>
    <col min="12" max="12" width="14.7109375" style="5" customWidth="1"/>
    <col min="13" max="13" width="10.42578125" style="5" customWidth="1"/>
    <col min="14" max="14" width="8.28515625" style="5" customWidth="1"/>
    <col min="15" max="15" width="13.5703125" style="5" customWidth="1"/>
    <col min="16" max="16" width="15" style="5" customWidth="1"/>
    <col min="17" max="17" width="12.140625" style="5" customWidth="1"/>
    <col min="18" max="18" width="11.7109375" style="5" customWidth="1"/>
    <col min="19" max="19" width="8.28515625" style="5" customWidth="1"/>
    <col min="20" max="20" width="13.5703125" style="5" customWidth="1"/>
    <col min="21" max="21" width="14" style="5" customWidth="1"/>
    <col min="22" max="22" width="13.5703125" style="5" customWidth="1"/>
    <col min="23" max="23" width="9.42578125" style="5" customWidth="1"/>
    <col min="24" max="25" width="12.42578125" style="5" bestFit="1" customWidth="1"/>
    <col min="26" max="26" width="16.7109375" style="5" bestFit="1" customWidth="1"/>
    <col min="27" max="27" width="11.28515625" style="5" bestFit="1" customWidth="1"/>
    <col min="28" max="29" width="11.5703125" style="5" bestFit="1" customWidth="1"/>
    <col min="30" max="30" width="12" style="5" bestFit="1" customWidth="1"/>
    <col min="31" max="31" width="11.28515625" style="5" bestFit="1" customWidth="1"/>
    <col min="32" max="32" width="9.28515625" style="5" customWidth="1"/>
    <col min="33" max="16384" width="8.7109375" style="5"/>
  </cols>
  <sheetData>
    <row r="1" spans="1:34" x14ac:dyDescent="0.25">
      <c r="E1" s="103" t="s">
        <v>271</v>
      </c>
      <c r="F1" s="103"/>
      <c r="G1" s="103"/>
      <c r="H1" s="103"/>
      <c r="I1" s="103"/>
      <c r="J1" s="118" t="s">
        <v>271</v>
      </c>
      <c r="K1" s="118"/>
      <c r="L1" s="118"/>
      <c r="M1" s="118"/>
      <c r="N1" s="118"/>
      <c r="O1" s="103" t="s">
        <v>271</v>
      </c>
      <c r="P1" s="103"/>
      <c r="Q1" s="103"/>
      <c r="R1" s="103"/>
      <c r="S1" s="103"/>
      <c r="T1" s="103" t="s">
        <v>271</v>
      </c>
      <c r="U1" s="103"/>
      <c r="V1" s="103"/>
      <c r="W1" s="103"/>
      <c r="X1" s="103" t="s">
        <v>271</v>
      </c>
      <c r="Y1" s="103"/>
      <c r="Z1" s="103"/>
      <c r="AA1" s="103"/>
      <c r="AB1" s="103"/>
      <c r="AC1" s="103"/>
      <c r="AD1" s="103"/>
      <c r="AE1" s="103"/>
      <c r="AF1" s="103"/>
    </row>
    <row r="2" spans="1:34" s="9" customFormat="1" ht="14.25" x14ac:dyDescent="0.2">
      <c r="A2" s="90" t="s">
        <v>181</v>
      </c>
      <c r="B2" s="90" t="s">
        <v>224</v>
      </c>
      <c r="C2" s="91" t="s">
        <v>176</v>
      </c>
      <c r="D2" s="91" t="s">
        <v>262</v>
      </c>
      <c r="E2" s="87" t="s">
        <v>184</v>
      </c>
      <c r="F2" s="88"/>
      <c r="G2" s="88"/>
      <c r="H2" s="88"/>
      <c r="I2" s="88"/>
      <c r="J2" s="90" t="s">
        <v>184</v>
      </c>
      <c r="K2" s="90"/>
      <c r="L2" s="90"/>
      <c r="M2" s="90"/>
      <c r="N2" s="90"/>
      <c r="O2" s="87" t="s">
        <v>184</v>
      </c>
      <c r="P2" s="88"/>
      <c r="Q2" s="88"/>
      <c r="R2" s="88"/>
      <c r="S2" s="88"/>
      <c r="T2" s="87" t="s">
        <v>184</v>
      </c>
      <c r="U2" s="88"/>
      <c r="V2" s="88"/>
      <c r="W2" s="89"/>
      <c r="X2" s="87" t="s">
        <v>270</v>
      </c>
      <c r="Y2" s="88"/>
      <c r="Z2" s="89"/>
      <c r="AA2" s="87" t="s">
        <v>270</v>
      </c>
      <c r="AB2" s="88"/>
      <c r="AC2" s="89"/>
      <c r="AD2" s="87" t="s">
        <v>270</v>
      </c>
      <c r="AE2" s="88"/>
      <c r="AF2" s="89"/>
      <c r="AG2" s="85"/>
      <c r="AH2" s="85"/>
    </row>
    <row r="3" spans="1:34" s="9" customFormat="1" ht="14.25" x14ac:dyDescent="0.2">
      <c r="A3" s="90"/>
      <c r="B3" s="90"/>
      <c r="C3" s="91"/>
      <c r="D3" s="91"/>
      <c r="E3" s="90" t="s">
        <v>179</v>
      </c>
      <c r="F3" s="90"/>
      <c r="G3" s="90"/>
      <c r="H3" s="90"/>
      <c r="I3" s="90"/>
      <c r="J3" s="87" t="s">
        <v>178</v>
      </c>
      <c r="K3" s="88"/>
      <c r="L3" s="88"/>
      <c r="M3" s="88"/>
      <c r="N3" s="89"/>
      <c r="O3" s="87" t="s">
        <v>180</v>
      </c>
      <c r="P3" s="88"/>
      <c r="Q3" s="88"/>
      <c r="R3" s="88"/>
      <c r="S3" s="89"/>
      <c r="T3" s="87" t="s">
        <v>183</v>
      </c>
      <c r="U3" s="88"/>
      <c r="V3" s="88"/>
      <c r="W3" s="88"/>
      <c r="X3" s="92" t="s">
        <v>232</v>
      </c>
      <c r="Y3" s="93"/>
      <c r="Z3" s="94"/>
      <c r="AA3" s="91" t="s">
        <v>268</v>
      </c>
      <c r="AB3" s="91"/>
      <c r="AC3" s="91"/>
      <c r="AD3" s="91" t="s">
        <v>269</v>
      </c>
      <c r="AE3" s="91"/>
      <c r="AF3" s="91"/>
    </row>
    <row r="4" spans="1:34" s="9" customFormat="1" ht="28.5" x14ac:dyDescent="0.2">
      <c r="A4" s="90"/>
      <c r="B4" s="90"/>
      <c r="C4" s="91"/>
      <c r="D4" s="91"/>
      <c r="E4" s="8">
        <v>2022</v>
      </c>
      <c r="F4" s="8">
        <v>2023</v>
      </c>
      <c r="G4" s="9" t="s">
        <v>266</v>
      </c>
      <c r="H4" s="6" t="s">
        <v>267</v>
      </c>
      <c r="I4" s="6" t="s">
        <v>233</v>
      </c>
      <c r="J4" s="8">
        <v>2022</v>
      </c>
      <c r="K4" s="8">
        <v>2023</v>
      </c>
      <c r="L4" s="9" t="s">
        <v>266</v>
      </c>
      <c r="M4" s="6" t="s">
        <v>267</v>
      </c>
      <c r="N4" s="6" t="s">
        <v>233</v>
      </c>
      <c r="O4" s="8">
        <v>2022</v>
      </c>
      <c r="P4" s="8">
        <v>2023</v>
      </c>
      <c r="Q4" s="9" t="s">
        <v>266</v>
      </c>
      <c r="R4" s="6" t="s">
        <v>267</v>
      </c>
      <c r="S4" s="6" t="s">
        <v>233</v>
      </c>
      <c r="T4" s="8">
        <v>2022</v>
      </c>
      <c r="U4" s="8">
        <v>2023</v>
      </c>
      <c r="V4" s="9" t="s">
        <v>266</v>
      </c>
      <c r="W4" s="6" t="s">
        <v>265</v>
      </c>
      <c r="X4" s="8">
        <v>2022</v>
      </c>
      <c r="Y4" s="8">
        <v>2023</v>
      </c>
      <c r="Z4" s="8" t="s">
        <v>177</v>
      </c>
      <c r="AA4" s="62">
        <v>2022</v>
      </c>
      <c r="AB4" s="62">
        <v>2023</v>
      </c>
      <c r="AC4" s="62" t="s">
        <v>177</v>
      </c>
      <c r="AD4" s="62">
        <v>2022</v>
      </c>
      <c r="AE4" s="62">
        <v>2023</v>
      </c>
      <c r="AF4" s="62" t="s">
        <v>177</v>
      </c>
    </row>
    <row r="5" spans="1:34" x14ac:dyDescent="0.25">
      <c r="A5" s="3">
        <v>1</v>
      </c>
      <c r="B5" s="27" t="s">
        <v>0</v>
      </c>
      <c r="C5" s="4" t="s">
        <v>88</v>
      </c>
      <c r="D5" s="7">
        <v>47</v>
      </c>
      <c r="E5" s="10">
        <v>90241815</v>
      </c>
      <c r="F5" s="10">
        <v>86022022</v>
      </c>
      <c r="G5" s="10">
        <f>F5-E5</f>
        <v>-4219793</v>
      </c>
      <c r="H5" s="15">
        <f>F5/E5*100-100</f>
        <v>-4.6760950009704487</v>
      </c>
      <c r="I5" s="15">
        <f t="shared" ref="I5:I48" si="0">F5/$F$49*100</f>
        <v>15.403186941891288</v>
      </c>
      <c r="J5" s="13">
        <v>58414874</v>
      </c>
      <c r="K5" s="13">
        <v>57254636</v>
      </c>
      <c r="L5" s="13">
        <f>K5-J5</f>
        <v>-1160238</v>
      </c>
      <c r="M5" s="12">
        <f>K5/J5*100-100</f>
        <v>-1.986203034521651</v>
      </c>
      <c r="N5" s="12">
        <f t="shared" ref="N5:N48" si="1">K5/$K$49*100</f>
        <v>17.684383047959301</v>
      </c>
      <c r="O5" s="13">
        <v>31826941</v>
      </c>
      <c r="P5" s="13">
        <v>28767386</v>
      </c>
      <c r="Q5" s="13">
        <f>P5-O5</f>
        <v>-3059555</v>
      </c>
      <c r="R5" s="12">
        <f>P5/O5*100-100</f>
        <v>-9.6130979097237059</v>
      </c>
      <c r="S5" s="12">
        <f t="shared" ref="S5:S48" si="2">P5/$P$49*100</f>
        <v>12.2565236539686</v>
      </c>
      <c r="T5" s="17">
        <v>36496927</v>
      </c>
      <c r="U5" s="17">
        <v>33718950</v>
      </c>
      <c r="V5" s="17">
        <f>U5-T5</f>
        <v>-2777977</v>
      </c>
      <c r="W5" s="46">
        <v>-7.6115367192421388</v>
      </c>
      <c r="X5" s="12">
        <f t="shared" ref="X5:X49" si="3">J5/O5</f>
        <v>1.8353907778947403</v>
      </c>
      <c r="Y5" s="12">
        <f t="shared" ref="Y5:Y49" si="4">K5/P5</f>
        <v>1.9902620279784893</v>
      </c>
      <c r="Z5" s="12">
        <f>Y5/X5*100-100</f>
        <v>8.4380531900346512</v>
      </c>
      <c r="AA5" s="12">
        <f>J5/E5</f>
        <v>0.64731492822922498</v>
      </c>
      <c r="AB5" s="12">
        <f>K5/F5</f>
        <v>0.66558114618603126</v>
      </c>
      <c r="AC5" s="12">
        <f>AB5/AA5*100-100</f>
        <v>2.8218440762326935</v>
      </c>
      <c r="AD5" s="12">
        <f>O5/E5</f>
        <v>0.35268507177077502</v>
      </c>
      <c r="AE5" s="12">
        <f>P5/F5</f>
        <v>0.33441885381396869</v>
      </c>
      <c r="AF5" s="12">
        <f>AE5/AD5*100-100</f>
        <v>-5.1791865941743964</v>
      </c>
    </row>
    <row r="6" spans="1:34" x14ac:dyDescent="0.25">
      <c r="A6" s="3">
        <v>2</v>
      </c>
      <c r="B6" s="1" t="s">
        <v>1</v>
      </c>
      <c r="C6" s="4" t="s">
        <v>89</v>
      </c>
      <c r="D6" s="7">
        <v>5</v>
      </c>
      <c r="E6" s="10">
        <v>152249</v>
      </c>
      <c r="F6" s="10">
        <v>219448</v>
      </c>
      <c r="G6" s="10">
        <f t="shared" ref="G6:G49" si="5">F6-E6</f>
        <v>67199</v>
      </c>
      <c r="H6" s="15">
        <f t="shared" ref="H6:H48" si="6">F6/E6*100-100</f>
        <v>44.137564121931831</v>
      </c>
      <c r="I6" s="15">
        <f t="shared" si="0"/>
        <v>3.9294572359902906E-2</v>
      </c>
      <c r="J6" s="13">
        <v>22245</v>
      </c>
      <c r="K6" s="13">
        <v>68531</v>
      </c>
      <c r="L6" s="13">
        <f t="shared" ref="L6:L48" si="7">K6-J6</f>
        <v>46286</v>
      </c>
      <c r="M6" s="12">
        <f t="shared" ref="M6:M49" si="8">K6/J6*100-100</f>
        <v>208.07372443245674</v>
      </c>
      <c r="N6" s="12">
        <f t="shared" si="1"/>
        <v>2.1167341884065057E-2</v>
      </c>
      <c r="O6" s="13">
        <v>130004</v>
      </c>
      <c r="P6" s="13">
        <v>150917</v>
      </c>
      <c r="Q6" s="13">
        <f t="shared" ref="Q6:Q48" si="9">P6-O6</f>
        <v>20913</v>
      </c>
      <c r="R6" s="12">
        <f t="shared" ref="R6:R48" si="10">P6/O6*100-100</f>
        <v>16.086428109904304</v>
      </c>
      <c r="S6" s="12">
        <f t="shared" si="2"/>
        <v>6.4299126110588536E-2</v>
      </c>
      <c r="T6" s="17">
        <v>945</v>
      </c>
      <c r="U6" s="17">
        <v>9070</v>
      </c>
      <c r="V6" s="17">
        <f t="shared" ref="V6:V48" si="11">U6-T6</f>
        <v>8125</v>
      </c>
      <c r="W6" s="46">
        <v>859.7883597883598</v>
      </c>
      <c r="X6" s="12">
        <f t="shared" si="3"/>
        <v>0.17111011968862497</v>
      </c>
      <c r="Y6" s="12">
        <f t="shared" si="4"/>
        <v>0.45409728526276033</v>
      </c>
      <c r="Z6" s="12">
        <f t="shared" ref="Z6:Z48" si="12">Y6/X6*100-100</f>
        <v>165.3830679851647</v>
      </c>
      <c r="AA6" s="12">
        <f t="shared" ref="AA6:AA48" si="13">J6/E6</f>
        <v>0.14610933405145518</v>
      </c>
      <c r="AB6" s="12">
        <f t="shared" ref="AB6:AB48" si="14">K6/F6</f>
        <v>0.3122881046990631</v>
      </c>
      <c r="AC6" s="12">
        <f t="shared" ref="AC6:AC48" si="15">AB6/AA6*100-100</f>
        <v>113.73590313476134</v>
      </c>
      <c r="AD6" s="12">
        <f t="shared" ref="AD6:AD48" si="16">O6/E6</f>
        <v>0.85389066594854479</v>
      </c>
      <c r="AE6" s="12">
        <f t="shared" ref="AE6:AE48" si="17">P6/F6</f>
        <v>0.6877118953009369</v>
      </c>
      <c r="AF6" s="12">
        <f t="shared" ref="AF6:AF48" si="18">AE6/AD6*100-100</f>
        <v>-19.461363998282863</v>
      </c>
    </row>
    <row r="7" spans="1:34" x14ac:dyDescent="0.25">
      <c r="A7" s="3">
        <v>3</v>
      </c>
      <c r="B7" s="1" t="s">
        <v>2</v>
      </c>
      <c r="C7" s="4" t="s">
        <v>90</v>
      </c>
      <c r="D7" s="7">
        <v>2</v>
      </c>
      <c r="E7" s="10">
        <v>3977803</v>
      </c>
      <c r="F7" s="10">
        <v>4171905</v>
      </c>
      <c r="G7" s="10">
        <f t="shared" si="5"/>
        <v>194102</v>
      </c>
      <c r="H7" s="15">
        <f t="shared" si="6"/>
        <v>4.8796282772173498</v>
      </c>
      <c r="I7" s="15">
        <f t="shared" si="0"/>
        <v>0.74702536774607542</v>
      </c>
      <c r="J7" s="13">
        <v>880407</v>
      </c>
      <c r="K7" s="13">
        <v>813342</v>
      </c>
      <c r="L7" s="13">
        <f t="shared" si="7"/>
        <v>-67065</v>
      </c>
      <c r="M7" s="12">
        <f t="shared" si="8"/>
        <v>-7.6174996336921481</v>
      </c>
      <c r="N7" s="12">
        <f t="shared" si="1"/>
        <v>0.25121898385649183</v>
      </c>
      <c r="O7" s="13">
        <v>3097396</v>
      </c>
      <c r="P7" s="13">
        <v>3358563</v>
      </c>
      <c r="Q7" s="13">
        <f t="shared" si="9"/>
        <v>261167</v>
      </c>
      <c r="R7" s="12">
        <f t="shared" si="10"/>
        <v>8.4318246682051523</v>
      </c>
      <c r="S7" s="12">
        <f t="shared" si="2"/>
        <v>1.4309366465498026</v>
      </c>
      <c r="T7" s="17">
        <v>546309</v>
      </c>
      <c r="U7" s="17">
        <v>452826</v>
      </c>
      <c r="V7" s="17">
        <f t="shared" si="11"/>
        <v>-93483</v>
      </c>
      <c r="W7" s="46">
        <v>-17.111744452315449</v>
      </c>
      <c r="X7" s="12">
        <f t="shared" si="3"/>
        <v>0.28424102052175443</v>
      </c>
      <c r="Y7" s="12">
        <f t="shared" si="4"/>
        <v>0.24216964219518883</v>
      </c>
      <c r="Z7" s="12">
        <f t="shared" si="12"/>
        <v>-14.801304276680099</v>
      </c>
      <c r="AA7" s="12">
        <f t="shared" si="13"/>
        <v>0.22132996530999649</v>
      </c>
      <c r="AB7" s="12">
        <f t="shared" si="14"/>
        <v>0.1949569800846376</v>
      </c>
      <c r="AC7" s="12">
        <f t="shared" si="15"/>
        <v>-11.915686693584703</v>
      </c>
      <c r="AD7" s="12">
        <f t="shared" si="16"/>
        <v>0.77867003469000351</v>
      </c>
      <c r="AE7" s="12">
        <f t="shared" si="17"/>
        <v>0.80504301991536242</v>
      </c>
      <c r="AF7" s="12">
        <f t="shared" si="18"/>
        <v>3.3869269460020064</v>
      </c>
    </row>
    <row r="8" spans="1:34" x14ac:dyDescent="0.25">
      <c r="A8" s="3">
        <v>5</v>
      </c>
      <c r="B8" s="1" t="s">
        <v>4</v>
      </c>
      <c r="C8" s="4" t="s">
        <v>92</v>
      </c>
      <c r="D8" s="7">
        <v>1</v>
      </c>
      <c r="E8" s="10">
        <v>391171</v>
      </c>
      <c r="F8" s="10">
        <v>453163</v>
      </c>
      <c r="G8" s="10">
        <f t="shared" si="5"/>
        <v>61992</v>
      </c>
      <c r="H8" s="15">
        <f t="shared" si="6"/>
        <v>15.847800578263715</v>
      </c>
      <c r="I8" s="15">
        <f t="shared" si="0"/>
        <v>8.1143807618801175E-2</v>
      </c>
      <c r="J8" s="13">
        <v>243533</v>
      </c>
      <c r="K8" s="13">
        <v>284576</v>
      </c>
      <c r="L8" s="13">
        <f t="shared" si="7"/>
        <v>41043</v>
      </c>
      <c r="M8" s="12">
        <f t="shared" si="8"/>
        <v>16.85315747763137</v>
      </c>
      <c r="N8" s="12">
        <f t="shared" si="1"/>
        <v>8.7897702995720139E-2</v>
      </c>
      <c r="O8" s="13">
        <v>147638</v>
      </c>
      <c r="P8" s="13">
        <v>168587</v>
      </c>
      <c r="Q8" s="13">
        <f t="shared" si="9"/>
        <v>20949</v>
      </c>
      <c r="R8" s="12">
        <f t="shared" si="10"/>
        <v>14.189436323981639</v>
      </c>
      <c r="S8" s="12">
        <f t="shared" si="2"/>
        <v>7.1827539466102486E-2</v>
      </c>
      <c r="T8" s="17">
        <v>71322</v>
      </c>
      <c r="U8" s="17">
        <v>84061</v>
      </c>
      <c r="V8" s="17">
        <f t="shared" si="11"/>
        <v>12739</v>
      </c>
      <c r="W8" s="46">
        <v>17.861248983483364</v>
      </c>
      <c r="X8" s="12">
        <f t="shared" si="3"/>
        <v>1.6495278993213129</v>
      </c>
      <c r="Y8" s="12">
        <f t="shared" si="4"/>
        <v>1.6880067858138528</v>
      </c>
      <c r="Z8" s="12">
        <f t="shared" si="12"/>
        <v>2.332721168788467</v>
      </c>
      <c r="AA8" s="12">
        <f t="shared" si="13"/>
        <v>0.62257427058754355</v>
      </c>
      <c r="AB8" s="12">
        <f t="shared" si="14"/>
        <v>0.62797712964209351</v>
      </c>
      <c r="AC8" s="12">
        <f t="shared" si="15"/>
        <v>0.86782562495733373</v>
      </c>
      <c r="AD8" s="12">
        <f t="shared" si="16"/>
        <v>0.37742572941245645</v>
      </c>
      <c r="AE8" s="12">
        <f t="shared" si="17"/>
        <v>0.37202287035790654</v>
      </c>
      <c r="AF8" s="12">
        <f t="shared" si="18"/>
        <v>-1.4315025801130759</v>
      </c>
    </row>
    <row r="9" spans="1:34" x14ac:dyDescent="0.25">
      <c r="A9" s="3">
        <v>9</v>
      </c>
      <c r="B9" s="1" t="s">
        <v>8</v>
      </c>
      <c r="C9" s="4" t="s">
        <v>96</v>
      </c>
      <c r="D9" s="7">
        <v>13</v>
      </c>
      <c r="E9" s="10">
        <v>5051157</v>
      </c>
      <c r="F9" s="10">
        <v>5948403</v>
      </c>
      <c r="G9" s="10">
        <f t="shared" si="5"/>
        <v>897246</v>
      </c>
      <c r="H9" s="15">
        <f t="shared" si="6"/>
        <v>17.763177822427622</v>
      </c>
      <c r="I9" s="15">
        <f t="shared" si="0"/>
        <v>1.0651268278105226</v>
      </c>
      <c r="J9" s="13">
        <v>2297173</v>
      </c>
      <c r="K9" s="13">
        <v>2721321</v>
      </c>
      <c r="L9" s="13">
        <f t="shared" si="7"/>
        <v>424148</v>
      </c>
      <c r="M9" s="12">
        <f t="shared" si="8"/>
        <v>18.463911947424066</v>
      </c>
      <c r="N9" s="12">
        <f t="shared" si="1"/>
        <v>0.84054124386461304</v>
      </c>
      <c r="O9" s="13">
        <v>2753984</v>
      </c>
      <c r="P9" s="13">
        <v>3227082</v>
      </c>
      <c r="Q9" s="13">
        <f t="shared" si="9"/>
        <v>473098</v>
      </c>
      <c r="R9" s="12">
        <f t="shared" si="10"/>
        <v>17.178676419325598</v>
      </c>
      <c r="S9" s="12">
        <f t="shared" si="2"/>
        <v>1.3749183490740624</v>
      </c>
      <c r="T9" s="17">
        <v>808162</v>
      </c>
      <c r="U9" s="17">
        <v>1201885</v>
      </c>
      <c r="V9" s="17">
        <f t="shared" si="11"/>
        <v>393723</v>
      </c>
      <c r="W9" s="46">
        <v>48.718326276167403</v>
      </c>
      <c r="X9" s="12">
        <f t="shared" si="3"/>
        <v>0.83412721352048524</v>
      </c>
      <c r="Y9" s="12">
        <f t="shared" si="4"/>
        <v>0.84327606177965109</v>
      </c>
      <c r="Z9" s="12">
        <f t="shared" si="12"/>
        <v>1.0968169016513087</v>
      </c>
      <c r="AA9" s="12">
        <f t="shared" si="13"/>
        <v>0.45478154806908594</v>
      </c>
      <c r="AB9" s="12">
        <f t="shared" si="14"/>
        <v>0.45748766517668693</v>
      </c>
      <c r="AC9" s="12">
        <f t="shared" si="15"/>
        <v>0.59503669818855087</v>
      </c>
      <c r="AD9" s="12">
        <f t="shared" si="16"/>
        <v>0.54521845193091401</v>
      </c>
      <c r="AE9" s="12">
        <f t="shared" si="17"/>
        <v>0.54251233482331307</v>
      </c>
      <c r="AF9" s="12">
        <f t="shared" si="18"/>
        <v>-0.4963363030024226</v>
      </c>
    </row>
    <row r="10" spans="1:34" x14ac:dyDescent="0.25">
      <c r="A10" s="3">
        <v>10</v>
      </c>
      <c r="B10" s="1" t="s">
        <v>9</v>
      </c>
      <c r="C10" s="4" t="s">
        <v>97</v>
      </c>
      <c r="D10" s="7">
        <v>1</v>
      </c>
      <c r="E10" s="10">
        <v>6019726</v>
      </c>
      <c r="F10" s="10">
        <v>5167736</v>
      </c>
      <c r="G10" s="10">
        <f t="shared" si="5"/>
        <v>-851990</v>
      </c>
      <c r="H10" s="15">
        <f t="shared" si="6"/>
        <v>-14.153301994143916</v>
      </c>
      <c r="I10" s="15">
        <f t="shared" si="0"/>
        <v>0.92533983535450415</v>
      </c>
      <c r="J10" s="13">
        <v>3439602</v>
      </c>
      <c r="K10" s="13">
        <v>2574813</v>
      </c>
      <c r="L10" s="13">
        <f t="shared" si="7"/>
        <v>-864789</v>
      </c>
      <c r="M10" s="12">
        <f t="shared" si="8"/>
        <v>-25.142124001555999</v>
      </c>
      <c r="N10" s="12">
        <f t="shared" si="1"/>
        <v>0.79528895038063363</v>
      </c>
      <c r="O10" s="13">
        <v>2580124</v>
      </c>
      <c r="P10" s="13">
        <v>2592923</v>
      </c>
      <c r="Q10" s="13">
        <f t="shared" si="9"/>
        <v>12799</v>
      </c>
      <c r="R10" s="12">
        <f t="shared" si="10"/>
        <v>0.4960614296057031</v>
      </c>
      <c r="S10" s="12">
        <f t="shared" si="2"/>
        <v>1.1047309645172219</v>
      </c>
      <c r="T10" s="17">
        <v>1435911</v>
      </c>
      <c r="U10" s="17">
        <v>720252</v>
      </c>
      <c r="V10" s="17">
        <f t="shared" si="11"/>
        <v>-715659</v>
      </c>
      <c r="W10" s="46">
        <v>-49.840066689370019</v>
      </c>
      <c r="X10" s="12">
        <f t="shared" si="3"/>
        <v>1.33311499757376</v>
      </c>
      <c r="Y10" s="12">
        <f t="shared" si="4"/>
        <v>0.99301560439704539</v>
      </c>
      <c r="Z10" s="12">
        <f t="shared" si="12"/>
        <v>-25.511632064427147</v>
      </c>
      <c r="AA10" s="12">
        <f t="shared" si="13"/>
        <v>0.57138846518927933</v>
      </c>
      <c r="AB10" s="12">
        <f t="shared" si="14"/>
        <v>0.49824778200744002</v>
      </c>
      <c r="AC10" s="12">
        <f t="shared" si="15"/>
        <v>-12.800517972936433</v>
      </c>
      <c r="AD10" s="12">
        <f t="shared" si="16"/>
        <v>0.42861153481072062</v>
      </c>
      <c r="AE10" s="12">
        <f t="shared" si="17"/>
        <v>0.50175221799255998</v>
      </c>
      <c r="AF10" s="12">
        <f t="shared" si="18"/>
        <v>17.064562486434028</v>
      </c>
    </row>
    <row r="11" spans="1:34" x14ac:dyDescent="0.25">
      <c r="A11" s="3">
        <v>12</v>
      </c>
      <c r="B11" s="1" t="s">
        <v>11</v>
      </c>
      <c r="C11" s="4" t="s">
        <v>99</v>
      </c>
      <c r="D11" s="7">
        <v>85</v>
      </c>
      <c r="E11" s="10">
        <v>94655921</v>
      </c>
      <c r="F11" s="10">
        <v>91101388</v>
      </c>
      <c r="G11" s="10">
        <f t="shared" si="5"/>
        <v>-3554533</v>
      </c>
      <c r="H11" s="15">
        <f t="shared" si="6"/>
        <v>-3.7552146368107344</v>
      </c>
      <c r="I11" s="15">
        <f t="shared" si="0"/>
        <v>16.312703159079099</v>
      </c>
      <c r="J11" s="13">
        <v>49327807</v>
      </c>
      <c r="K11" s="13">
        <v>45100543</v>
      </c>
      <c r="L11" s="13">
        <f t="shared" si="7"/>
        <v>-4227264</v>
      </c>
      <c r="M11" s="12">
        <f t="shared" si="8"/>
        <v>-8.5697383627859267</v>
      </c>
      <c r="N11" s="12">
        <f t="shared" si="1"/>
        <v>13.930317853788463</v>
      </c>
      <c r="O11" s="13">
        <v>45328114</v>
      </c>
      <c r="P11" s="13">
        <v>46000845</v>
      </c>
      <c r="Q11" s="13">
        <f t="shared" si="9"/>
        <v>672731</v>
      </c>
      <c r="R11" s="12">
        <f t="shared" si="10"/>
        <v>1.4841363132823062</v>
      </c>
      <c r="S11" s="12">
        <f t="shared" si="2"/>
        <v>19.598946002429386</v>
      </c>
      <c r="T11" s="17">
        <v>26415217</v>
      </c>
      <c r="U11" s="17">
        <v>21381427</v>
      </c>
      <c r="V11" s="17">
        <f t="shared" si="11"/>
        <v>-5033790</v>
      </c>
      <c r="W11" s="46">
        <v>-19.056402224520824</v>
      </c>
      <c r="X11" s="12">
        <f t="shared" si="3"/>
        <v>1.0882386811858089</v>
      </c>
      <c r="Y11" s="12">
        <f t="shared" si="4"/>
        <v>0.9804285769098372</v>
      </c>
      <c r="Z11" s="12">
        <f t="shared" si="12"/>
        <v>-9.9068436125148054</v>
      </c>
      <c r="AA11" s="12">
        <f t="shared" si="13"/>
        <v>0.52112753728316685</v>
      </c>
      <c r="AB11" s="12">
        <f t="shared" si="14"/>
        <v>0.49505879098131855</v>
      </c>
      <c r="AC11" s="12">
        <f t="shared" si="15"/>
        <v>-5.0023735912622271</v>
      </c>
      <c r="AD11" s="12">
        <f t="shared" si="16"/>
        <v>0.47887246271683309</v>
      </c>
      <c r="AE11" s="12">
        <f t="shared" si="17"/>
        <v>0.50494120901868145</v>
      </c>
      <c r="AF11" s="12">
        <f t="shared" si="18"/>
        <v>5.4437764397539326</v>
      </c>
    </row>
    <row r="12" spans="1:34" x14ac:dyDescent="0.25">
      <c r="A12" s="3">
        <v>13</v>
      </c>
      <c r="B12" s="1" t="s">
        <v>12</v>
      </c>
      <c r="C12" s="4" t="s">
        <v>100</v>
      </c>
      <c r="D12" s="7">
        <v>33</v>
      </c>
      <c r="E12" s="10">
        <v>14897369.52</v>
      </c>
      <c r="F12" s="10">
        <v>15314400.48</v>
      </c>
      <c r="G12" s="10">
        <f t="shared" si="5"/>
        <v>417030.96000000089</v>
      </c>
      <c r="H12" s="15">
        <f t="shared" si="6"/>
        <v>2.7993597087064899</v>
      </c>
      <c r="I12" s="15">
        <f t="shared" si="0"/>
        <v>2.7422114478595923</v>
      </c>
      <c r="J12" s="13">
        <v>6989492.6399999997</v>
      </c>
      <c r="K12" s="13">
        <v>7620121.04</v>
      </c>
      <c r="L12" s="13">
        <f t="shared" si="7"/>
        <v>630628.40000000037</v>
      </c>
      <c r="M12" s="12">
        <f t="shared" si="8"/>
        <v>9.0225204100078997</v>
      </c>
      <c r="N12" s="12">
        <f t="shared" si="1"/>
        <v>2.3536459011489308</v>
      </c>
      <c r="O12" s="13">
        <v>7907876.8799999999</v>
      </c>
      <c r="P12" s="13">
        <v>7694279.4400000004</v>
      </c>
      <c r="Q12" s="13">
        <f t="shared" si="9"/>
        <v>-213597.43999999948</v>
      </c>
      <c r="R12" s="12">
        <f t="shared" si="10"/>
        <v>-2.7010718963039722</v>
      </c>
      <c r="S12" s="12">
        <f t="shared" si="2"/>
        <v>3.2781955912366967</v>
      </c>
      <c r="T12" s="17">
        <v>2333538.6799999997</v>
      </c>
      <c r="U12" s="17">
        <v>2257731.2800000003</v>
      </c>
      <c r="V12" s="17">
        <f t="shared" si="11"/>
        <v>-75807.399999999441</v>
      </c>
      <c r="W12" s="46">
        <v>-3.2486026758296305</v>
      </c>
      <c r="X12" s="12">
        <f t="shared" si="3"/>
        <v>0.88386462587414483</v>
      </c>
      <c r="Y12" s="12">
        <f t="shared" si="4"/>
        <v>0.99036187851269408</v>
      </c>
      <c r="Z12" s="12">
        <f t="shared" si="12"/>
        <v>12.04904569330661</v>
      </c>
      <c r="AA12" s="12">
        <f t="shared" si="13"/>
        <v>0.4691762952255748</v>
      </c>
      <c r="AB12" s="12">
        <f t="shared" si="14"/>
        <v>0.49757880172662167</v>
      </c>
      <c r="AC12" s="12">
        <f t="shared" si="15"/>
        <v>6.0536959752817978</v>
      </c>
      <c r="AD12" s="12">
        <f t="shared" si="16"/>
        <v>0.5308237047744252</v>
      </c>
      <c r="AE12" s="12">
        <f t="shared" si="17"/>
        <v>0.50242119827337828</v>
      </c>
      <c r="AF12" s="12">
        <f t="shared" si="18"/>
        <v>-5.3506477283482639</v>
      </c>
    </row>
    <row r="13" spans="1:34" x14ac:dyDescent="0.25">
      <c r="A13" s="3">
        <v>14</v>
      </c>
      <c r="B13" s="1" t="s">
        <v>13</v>
      </c>
      <c r="C13" s="4" t="s">
        <v>101</v>
      </c>
      <c r="D13" s="7">
        <v>78</v>
      </c>
      <c r="E13" s="10">
        <v>74527289</v>
      </c>
      <c r="F13" s="10">
        <v>71733041</v>
      </c>
      <c r="G13" s="10">
        <f t="shared" si="5"/>
        <v>-2794248</v>
      </c>
      <c r="H13" s="15">
        <f t="shared" si="6"/>
        <v>-3.7492951071922107</v>
      </c>
      <c r="I13" s="15">
        <f t="shared" si="0"/>
        <v>12.844588103652722</v>
      </c>
      <c r="J13" s="13">
        <v>40720134</v>
      </c>
      <c r="K13" s="13">
        <v>40312417</v>
      </c>
      <c r="L13" s="13">
        <f t="shared" si="7"/>
        <v>-407717</v>
      </c>
      <c r="M13" s="12">
        <f t="shared" si="8"/>
        <v>-1.0012663514319513</v>
      </c>
      <c r="N13" s="12">
        <f t="shared" si="1"/>
        <v>12.451397364871317</v>
      </c>
      <c r="O13" s="13">
        <v>33807155</v>
      </c>
      <c r="P13" s="13">
        <v>31420624</v>
      </c>
      <c r="Q13" s="13">
        <f t="shared" si="9"/>
        <v>-2386531</v>
      </c>
      <c r="R13" s="12">
        <f t="shared" si="10"/>
        <v>-7.0592482567669492</v>
      </c>
      <c r="S13" s="12">
        <f t="shared" si="2"/>
        <v>13.386952199218014</v>
      </c>
      <c r="T13" s="17">
        <v>16972215</v>
      </c>
      <c r="U13" s="17">
        <v>15240668</v>
      </c>
      <c r="V13" s="17">
        <f t="shared" si="11"/>
        <v>-1731547</v>
      </c>
      <c r="W13" s="46">
        <v>-10.20224525791123</v>
      </c>
      <c r="X13" s="12">
        <f t="shared" si="3"/>
        <v>1.2044827197082983</v>
      </c>
      <c r="Y13" s="12">
        <f t="shared" si="4"/>
        <v>1.2829922473850297</v>
      </c>
      <c r="Z13" s="12">
        <f t="shared" si="12"/>
        <v>6.5181115836800814</v>
      </c>
      <c r="AA13" s="12">
        <f t="shared" si="13"/>
        <v>0.54637884386214564</v>
      </c>
      <c r="AB13" s="12">
        <f t="shared" si="14"/>
        <v>0.56197836363859155</v>
      </c>
      <c r="AC13" s="12">
        <f t="shared" si="15"/>
        <v>2.8550739018697584</v>
      </c>
      <c r="AD13" s="12">
        <f t="shared" si="16"/>
        <v>0.45362115613785442</v>
      </c>
      <c r="AE13" s="12">
        <f t="shared" si="17"/>
        <v>0.4380216363614084</v>
      </c>
      <c r="AF13" s="12">
        <f t="shared" si="18"/>
        <v>-3.4388871782923189</v>
      </c>
    </row>
    <row r="14" spans="1:34" x14ac:dyDescent="0.25">
      <c r="A14" s="3">
        <v>15</v>
      </c>
      <c r="B14" s="1" t="s">
        <v>14</v>
      </c>
      <c r="C14" s="4" t="s">
        <v>102</v>
      </c>
      <c r="D14" s="7">
        <v>20</v>
      </c>
      <c r="E14" s="10">
        <v>7165412</v>
      </c>
      <c r="F14" s="10">
        <v>7215552</v>
      </c>
      <c r="G14" s="10">
        <f t="shared" si="5"/>
        <v>50140</v>
      </c>
      <c r="H14" s="15">
        <f t="shared" si="6"/>
        <v>0.69975041211867506</v>
      </c>
      <c r="I14" s="15">
        <f t="shared" si="0"/>
        <v>1.2920237604382001</v>
      </c>
      <c r="J14" s="13">
        <v>4614686</v>
      </c>
      <c r="K14" s="13">
        <v>4695961</v>
      </c>
      <c r="L14" s="13">
        <f t="shared" si="7"/>
        <v>81275</v>
      </c>
      <c r="M14" s="12">
        <f t="shared" si="8"/>
        <v>1.7612249240793574</v>
      </c>
      <c r="N14" s="12">
        <f t="shared" si="1"/>
        <v>1.450453254165794</v>
      </c>
      <c r="O14" s="13">
        <v>2550726</v>
      </c>
      <c r="P14" s="13">
        <v>2519591</v>
      </c>
      <c r="Q14" s="13">
        <f t="shared" si="9"/>
        <v>-31135</v>
      </c>
      <c r="R14" s="12">
        <f t="shared" si="10"/>
        <v>-1.2206328707983545</v>
      </c>
      <c r="S14" s="12">
        <f t="shared" si="2"/>
        <v>1.0734874100075131</v>
      </c>
      <c r="T14" s="17">
        <v>2126307</v>
      </c>
      <c r="U14" s="17">
        <v>1899493</v>
      </c>
      <c r="V14" s="17">
        <f t="shared" si="11"/>
        <v>-226814</v>
      </c>
      <c r="W14" s="46">
        <v>-10.667039143453877</v>
      </c>
      <c r="X14" s="12">
        <f t="shared" si="3"/>
        <v>1.8091657041955898</v>
      </c>
      <c r="Y14" s="12">
        <f t="shared" si="4"/>
        <v>1.8637790816049113</v>
      </c>
      <c r="Z14" s="12">
        <f t="shared" si="12"/>
        <v>3.0187051016205402</v>
      </c>
      <c r="AA14" s="12">
        <f t="shared" si="13"/>
        <v>0.64402242327447468</v>
      </c>
      <c r="AB14" s="12">
        <f t="shared" si="14"/>
        <v>0.65081105367960757</v>
      </c>
      <c r="AC14" s="12">
        <f t="shared" si="15"/>
        <v>1.0540984536868621</v>
      </c>
      <c r="AD14" s="12">
        <f t="shared" si="16"/>
        <v>0.35597757672552532</v>
      </c>
      <c r="AE14" s="12">
        <f t="shared" si="17"/>
        <v>0.34918894632039238</v>
      </c>
      <c r="AF14" s="12">
        <f t="shared" si="18"/>
        <v>-1.9070387712558841</v>
      </c>
    </row>
    <row r="15" spans="1:34" x14ac:dyDescent="0.25">
      <c r="A15" s="3">
        <v>16</v>
      </c>
      <c r="B15" s="1" t="s">
        <v>15</v>
      </c>
      <c r="C15" s="4" t="s">
        <v>103</v>
      </c>
      <c r="D15" s="7">
        <v>33</v>
      </c>
      <c r="E15" s="10">
        <v>9218052</v>
      </c>
      <c r="F15" s="10">
        <v>9771625</v>
      </c>
      <c r="G15" s="10">
        <f t="shared" si="5"/>
        <v>553573</v>
      </c>
      <c r="H15" s="15">
        <f t="shared" si="6"/>
        <v>6.0053143549201167</v>
      </c>
      <c r="I15" s="15">
        <f t="shared" si="0"/>
        <v>1.7497166783763636</v>
      </c>
      <c r="J15" s="13">
        <v>4489835</v>
      </c>
      <c r="K15" s="13">
        <v>5043528</v>
      </c>
      <c r="L15" s="13">
        <f t="shared" si="7"/>
        <v>553693</v>
      </c>
      <c r="M15" s="12">
        <f t="shared" si="8"/>
        <v>12.332145836094213</v>
      </c>
      <c r="N15" s="12">
        <f t="shared" si="1"/>
        <v>1.5578071453481617</v>
      </c>
      <c r="O15" s="13">
        <v>4728217</v>
      </c>
      <c r="P15" s="13">
        <v>4728097</v>
      </c>
      <c r="Q15" s="13">
        <f t="shared" si="9"/>
        <v>-120</v>
      </c>
      <c r="R15" s="12">
        <f t="shared" si="10"/>
        <v>-2.5379545820385374E-3</v>
      </c>
      <c r="S15" s="12">
        <f t="shared" si="2"/>
        <v>2.014435121729794</v>
      </c>
      <c r="T15" s="17">
        <v>1471327</v>
      </c>
      <c r="U15" s="17">
        <v>1321956</v>
      </c>
      <c r="V15" s="17">
        <f t="shared" si="11"/>
        <v>-149371</v>
      </c>
      <c r="W15" s="46">
        <v>-10.152127976989476</v>
      </c>
      <c r="X15" s="12">
        <f t="shared" si="3"/>
        <v>0.94958310923546863</v>
      </c>
      <c r="Y15" s="12">
        <f t="shared" si="4"/>
        <v>1.0667141558220992</v>
      </c>
      <c r="Z15" s="12">
        <f t="shared" si="12"/>
        <v>12.334996847293908</v>
      </c>
      <c r="AA15" s="12">
        <f t="shared" si="13"/>
        <v>0.48706982776838315</v>
      </c>
      <c r="AB15" s="12">
        <f t="shared" si="14"/>
        <v>0.51614015069141517</v>
      </c>
      <c r="AC15" s="12">
        <f t="shared" si="15"/>
        <v>5.968409715753495</v>
      </c>
      <c r="AD15" s="12">
        <f t="shared" si="16"/>
        <v>0.51293017223161685</v>
      </c>
      <c r="AE15" s="12">
        <f t="shared" si="17"/>
        <v>0.48385984930858483</v>
      </c>
      <c r="AF15" s="12">
        <f t="shared" si="18"/>
        <v>-5.6675010550763858</v>
      </c>
    </row>
    <row r="16" spans="1:34" x14ac:dyDescent="0.25">
      <c r="A16" s="3">
        <v>17</v>
      </c>
      <c r="B16" s="1" t="s">
        <v>16</v>
      </c>
      <c r="C16" s="4" t="s">
        <v>104</v>
      </c>
      <c r="D16" s="7">
        <v>2</v>
      </c>
      <c r="E16" s="10">
        <v>244451</v>
      </c>
      <c r="F16" s="10">
        <v>244655</v>
      </c>
      <c r="G16" s="10">
        <f t="shared" si="5"/>
        <v>204</v>
      </c>
      <c r="H16" s="15">
        <f t="shared" si="6"/>
        <v>8.3452307415399218E-2</v>
      </c>
      <c r="I16" s="15">
        <f t="shared" si="0"/>
        <v>4.3808162301374569E-2</v>
      </c>
      <c r="J16" s="13">
        <v>162060</v>
      </c>
      <c r="K16" s="13">
        <v>162959</v>
      </c>
      <c r="L16" s="13">
        <f t="shared" si="7"/>
        <v>899</v>
      </c>
      <c r="M16" s="12">
        <f t="shared" si="8"/>
        <v>0.55473281500680116</v>
      </c>
      <c r="N16" s="12">
        <f t="shared" si="1"/>
        <v>5.0333555122285649E-2</v>
      </c>
      <c r="O16" s="13">
        <v>82391</v>
      </c>
      <c r="P16" s="13">
        <v>81696</v>
      </c>
      <c r="Q16" s="13">
        <f t="shared" si="9"/>
        <v>-695</v>
      </c>
      <c r="R16" s="12">
        <f t="shared" si="10"/>
        <v>-0.84353873602699991</v>
      </c>
      <c r="S16" s="12">
        <f t="shared" si="2"/>
        <v>3.4807088709228523E-2</v>
      </c>
      <c r="T16" s="17">
        <v>20057</v>
      </c>
      <c r="U16" s="17">
        <v>24171</v>
      </c>
      <c r="V16" s="17">
        <f t="shared" si="11"/>
        <v>4114</v>
      </c>
      <c r="W16" s="46">
        <v>20.511542105000743</v>
      </c>
      <c r="X16" s="12">
        <f t="shared" si="3"/>
        <v>1.9669624109429429</v>
      </c>
      <c r="Y16" s="12">
        <f t="shared" si="4"/>
        <v>1.9946998629063846</v>
      </c>
      <c r="Z16" s="12">
        <f t="shared" si="12"/>
        <v>1.4101668546957455</v>
      </c>
      <c r="AA16" s="12">
        <f t="shared" si="13"/>
        <v>0.66295494802639388</v>
      </c>
      <c r="AB16" s="12">
        <f t="shared" si="14"/>
        <v>0.66607672027957732</v>
      </c>
      <c r="AC16" s="12">
        <f t="shared" si="15"/>
        <v>0.47088754107302577</v>
      </c>
      <c r="AD16" s="12">
        <f t="shared" si="16"/>
        <v>0.33704505197360618</v>
      </c>
      <c r="AE16" s="12">
        <f t="shared" si="17"/>
        <v>0.33392327972042263</v>
      </c>
      <c r="AF16" s="12">
        <f t="shared" si="18"/>
        <v>-0.92621809307202341</v>
      </c>
    </row>
    <row r="17" spans="1:32" x14ac:dyDescent="0.25">
      <c r="A17" s="3">
        <v>18</v>
      </c>
      <c r="B17" s="1" t="s">
        <v>17</v>
      </c>
      <c r="C17" s="4" t="s">
        <v>105</v>
      </c>
      <c r="D17" s="7">
        <v>2</v>
      </c>
      <c r="E17" s="10">
        <v>94362</v>
      </c>
      <c r="F17" s="10">
        <v>116962</v>
      </c>
      <c r="G17" s="10">
        <f t="shared" si="5"/>
        <v>22600</v>
      </c>
      <c r="H17" s="15">
        <f t="shared" si="6"/>
        <v>23.950318984336903</v>
      </c>
      <c r="I17" s="15">
        <f t="shared" si="0"/>
        <v>2.0943329501107159E-2</v>
      </c>
      <c r="J17" s="13">
        <v>61335</v>
      </c>
      <c r="K17" s="13">
        <v>78018</v>
      </c>
      <c r="L17" s="13">
        <f t="shared" si="7"/>
        <v>16683</v>
      </c>
      <c r="M17" s="12">
        <f t="shared" si="8"/>
        <v>27.199804353142582</v>
      </c>
      <c r="N17" s="12">
        <f t="shared" si="1"/>
        <v>2.4097615372765429E-2</v>
      </c>
      <c r="O17" s="13">
        <v>33027</v>
      </c>
      <c r="P17" s="13">
        <v>38944</v>
      </c>
      <c r="Q17" s="13">
        <f t="shared" si="9"/>
        <v>5917</v>
      </c>
      <c r="R17" s="12">
        <f t="shared" si="10"/>
        <v>17.915644775486726</v>
      </c>
      <c r="S17" s="12">
        <f t="shared" si="2"/>
        <v>1.6592333317325153E-2</v>
      </c>
      <c r="T17" s="17">
        <v>24307</v>
      </c>
      <c r="U17" s="17">
        <v>24455</v>
      </c>
      <c r="V17" s="17">
        <f t="shared" si="11"/>
        <v>148</v>
      </c>
      <c r="W17" s="46">
        <v>0.60887810095857731</v>
      </c>
      <c r="X17" s="12">
        <f t="shared" si="3"/>
        <v>1.8571169043509856</v>
      </c>
      <c r="Y17" s="12">
        <f t="shared" si="4"/>
        <v>2.0033381265406738</v>
      </c>
      <c r="Z17" s="12">
        <f t="shared" si="12"/>
        <v>7.8735604553009466</v>
      </c>
      <c r="AA17" s="12">
        <f t="shared" si="13"/>
        <v>0.64999682075411713</v>
      </c>
      <c r="AB17" s="12">
        <f t="shared" si="14"/>
        <v>0.66703715736735003</v>
      </c>
      <c r="AC17" s="12">
        <f t="shared" si="15"/>
        <v>2.6216030708370113</v>
      </c>
      <c r="AD17" s="12">
        <f t="shared" si="16"/>
        <v>0.35000317924588287</v>
      </c>
      <c r="AE17" s="12">
        <f t="shared" si="17"/>
        <v>0.33296284263264991</v>
      </c>
      <c r="AF17" s="12">
        <f t="shared" si="18"/>
        <v>-4.8686233793498843</v>
      </c>
    </row>
    <row r="18" spans="1:32" x14ac:dyDescent="0.25">
      <c r="A18" s="3">
        <v>19</v>
      </c>
      <c r="B18" s="1" t="s">
        <v>18</v>
      </c>
      <c r="C18" s="4" t="s">
        <v>106</v>
      </c>
      <c r="D18" s="7">
        <v>101</v>
      </c>
      <c r="E18" s="10">
        <v>37706365</v>
      </c>
      <c r="F18" s="10">
        <v>36935689</v>
      </c>
      <c r="G18" s="10">
        <f t="shared" si="5"/>
        <v>-770676</v>
      </c>
      <c r="H18" s="15">
        <f t="shared" si="6"/>
        <v>-2.0438883461717978</v>
      </c>
      <c r="I18" s="15">
        <f t="shared" si="0"/>
        <v>6.6137404035278058</v>
      </c>
      <c r="J18" s="13">
        <v>26589472</v>
      </c>
      <c r="K18" s="13">
        <v>25935837</v>
      </c>
      <c r="L18" s="13">
        <f t="shared" si="7"/>
        <v>-653635</v>
      </c>
      <c r="M18" s="12">
        <f t="shared" si="8"/>
        <v>-2.4582473845287325</v>
      </c>
      <c r="N18" s="12">
        <f t="shared" si="1"/>
        <v>8.0108670357704437</v>
      </c>
      <c r="O18" s="13">
        <v>11116893</v>
      </c>
      <c r="P18" s="13">
        <v>10999852</v>
      </c>
      <c r="Q18" s="13">
        <f t="shared" si="9"/>
        <v>-117041</v>
      </c>
      <c r="R18" s="12">
        <f t="shared" si="10"/>
        <v>-1.0528211434615855</v>
      </c>
      <c r="S18" s="12">
        <f t="shared" si="2"/>
        <v>4.6865553313795631</v>
      </c>
      <c r="T18" s="17">
        <v>9620042</v>
      </c>
      <c r="U18" s="17">
        <v>8133161</v>
      </c>
      <c r="V18" s="17">
        <f t="shared" si="11"/>
        <v>-1486881</v>
      </c>
      <c r="W18" s="46">
        <v>-15.456075971393886</v>
      </c>
      <c r="X18" s="12">
        <f t="shared" si="3"/>
        <v>2.3918078549465216</v>
      </c>
      <c r="Y18" s="12">
        <f t="shared" si="4"/>
        <v>2.3578350872357192</v>
      </c>
      <c r="Z18" s="12">
        <f t="shared" si="12"/>
        <v>-1.4203803052382682</v>
      </c>
      <c r="AA18" s="12">
        <f t="shared" si="13"/>
        <v>0.70517197825884304</v>
      </c>
      <c r="AB18" s="12">
        <f t="shared" si="14"/>
        <v>0.70218906705652628</v>
      </c>
      <c r="AC18" s="12">
        <f t="shared" si="15"/>
        <v>-0.42300478383754125</v>
      </c>
      <c r="AD18" s="12">
        <f t="shared" si="16"/>
        <v>0.29482802174115696</v>
      </c>
      <c r="AE18" s="12">
        <f t="shared" si="17"/>
        <v>0.29781093294347372</v>
      </c>
      <c r="AF18" s="12">
        <f t="shared" si="18"/>
        <v>1.0117461646625969</v>
      </c>
    </row>
    <row r="19" spans="1:32" x14ac:dyDescent="0.25">
      <c r="A19" s="3">
        <v>20</v>
      </c>
      <c r="B19" s="1" t="s">
        <v>19</v>
      </c>
      <c r="C19" s="4" t="s">
        <v>107</v>
      </c>
      <c r="D19" s="7">
        <v>3</v>
      </c>
      <c r="E19" s="10">
        <v>732938</v>
      </c>
      <c r="F19" s="10">
        <v>707506</v>
      </c>
      <c r="G19" s="10">
        <f t="shared" si="5"/>
        <v>-25432</v>
      </c>
      <c r="H19" s="15">
        <f t="shared" si="6"/>
        <v>-3.4698705756830748</v>
      </c>
      <c r="I19" s="15">
        <f t="shared" si="0"/>
        <v>0.12668671262470138</v>
      </c>
      <c r="J19" s="13">
        <v>342314</v>
      </c>
      <c r="K19" s="13">
        <v>347991</v>
      </c>
      <c r="L19" s="13">
        <f t="shared" si="7"/>
        <v>5677</v>
      </c>
      <c r="M19" s="12">
        <f t="shared" si="8"/>
        <v>1.658418878573471</v>
      </c>
      <c r="N19" s="12">
        <f t="shared" si="1"/>
        <v>0.10748485312599675</v>
      </c>
      <c r="O19" s="13">
        <v>390624</v>
      </c>
      <c r="P19" s="13">
        <v>359515</v>
      </c>
      <c r="Q19" s="13">
        <f t="shared" si="9"/>
        <v>-31109</v>
      </c>
      <c r="R19" s="12">
        <f t="shared" si="10"/>
        <v>-7.9639243876464434</v>
      </c>
      <c r="S19" s="12">
        <f t="shared" si="2"/>
        <v>0.15317360087762305</v>
      </c>
      <c r="T19" s="17">
        <v>183237</v>
      </c>
      <c r="U19" s="17">
        <v>182517</v>
      </c>
      <c r="V19" s="17">
        <f t="shared" si="11"/>
        <v>-720</v>
      </c>
      <c r="W19" s="46">
        <v>-0.39293374154783578</v>
      </c>
      <c r="X19" s="12">
        <f t="shared" si="3"/>
        <v>0.87632608339477347</v>
      </c>
      <c r="Y19" s="12">
        <f t="shared" si="4"/>
        <v>0.96794570462984852</v>
      </c>
      <c r="Z19" s="12">
        <f t="shared" si="12"/>
        <v>10.454969100103995</v>
      </c>
      <c r="AA19" s="12">
        <f t="shared" si="13"/>
        <v>0.46704359713918503</v>
      </c>
      <c r="AB19" s="12">
        <f t="shared" si="14"/>
        <v>0.49185589945526964</v>
      </c>
      <c r="AC19" s="12">
        <f t="shared" si="15"/>
        <v>5.3126308695952815</v>
      </c>
      <c r="AD19" s="12">
        <f t="shared" si="16"/>
        <v>0.53295640286081492</v>
      </c>
      <c r="AE19" s="12">
        <f t="shared" si="17"/>
        <v>0.50814410054473036</v>
      </c>
      <c r="AF19" s="12">
        <f t="shared" si="18"/>
        <v>-4.6555970024745932</v>
      </c>
    </row>
    <row r="20" spans="1:32" x14ac:dyDescent="0.25">
      <c r="A20" s="3">
        <v>21</v>
      </c>
      <c r="B20" s="1" t="s">
        <v>20</v>
      </c>
      <c r="C20" s="4" t="s">
        <v>108</v>
      </c>
      <c r="D20" s="7">
        <v>96</v>
      </c>
      <c r="E20" s="10">
        <v>57571305</v>
      </c>
      <c r="F20" s="10">
        <v>57416919</v>
      </c>
      <c r="G20" s="10">
        <f t="shared" si="5"/>
        <v>-154386</v>
      </c>
      <c r="H20" s="15">
        <f t="shared" si="6"/>
        <v>-0.26816484357962622</v>
      </c>
      <c r="I20" s="15">
        <f t="shared" si="0"/>
        <v>10.281129371551275</v>
      </c>
      <c r="J20" s="13">
        <v>31749288</v>
      </c>
      <c r="K20" s="13">
        <v>30452368</v>
      </c>
      <c r="L20" s="13">
        <f t="shared" si="7"/>
        <v>-1296920</v>
      </c>
      <c r="M20" s="12">
        <f t="shared" si="8"/>
        <v>-4.0848790057906257</v>
      </c>
      <c r="N20" s="12">
        <f t="shared" si="1"/>
        <v>9.4058992957254723</v>
      </c>
      <c r="O20" s="13">
        <v>25822017</v>
      </c>
      <c r="P20" s="13">
        <v>26964551</v>
      </c>
      <c r="Q20" s="13">
        <f t="shared" si="9"/>
        <v>1142534</v>
      </c>
      <c r="R20" s="12">
        <f t="shared" si="10"/>
        <v>4.4246504833452889</v>
      </c>
      <c r="S20" s="12">
        <f t="shared" si="2"/>
        <v>11.48841459387873</v>
      </c>
      <c r="T20" s="17">
        <v>12574440</v>
      </c>
      <c r="U20" s="17">
        <v>10591741</v>
      </c>
      <c r="V20" s="17">
        <f t="shared" si="11"/>
        <v>-1982699</v>
      </c>
      <c r="W20" s="46">
        <v>-15.767692239177251</v>
      </c>
      <c r="X20" s="12">
        <f t="shared" si="3"/>
        <v>1.2295433001999805</v>
      </c>
      <c r="Y20" s="12">
        <f t="shared" si="4"/>
        <v>1.1293482320547448</v>
      </c>
      <c r="Z20" s="12">
        <f t="shared" si="12"/>
        <v>-8.1489662160689562</v>
      </c>
      <c r="AA20" s="12">
        <f t="shared" si="13"/>
        <v>0.55147765019396378</v>
      </c>
      <c r="AB20" s="12">
        <f t="shared" si="14"/>
        <v>0.53037272863770346</v>
      </c>
      <c r="AC20" s="12">
        <f t="shared" si="15"/>
        <v>-3.8269767684760012</v>
      </c>
      <c r="AD20" s="12">
        <f t="shared" si="16"/>
        <v>0.44852234980603617</v>
      </c>
      <c r="AE20" s="12">
        <f t="shared" si="17"/>
        <v>0.46962727136229654</v>
      </c>
      <c r="AF20" s="12">
        <f t="shared" si="18"/>
        <v>4.7054336457006372</v>
      </c>
    </row>
    <row r="21" spans="1:32" x14ac:dyDescent="0.25">
      <c r="A21" s="3">
        <v>22</v>
      </c>
      <c r="B21" s="1" t="s">
        <v>21</v>
      </c>
      <c r="C21" s="4" t="s">
        <v>109</v>
      </c>
      <c r="D21" s="7">
        <v>4</v>
      </c>
      <c r="E21" s="10">
        <v>83257</v>
      </c>
      <c r="F21" s="10">
        <v>89114</v>
      </c>
      <c r="G21" s="10">
        <f t="shared" si="5"/>
        <v>5857</v>
      </c>
      <c r="H21" s="15">
        <f t="shared" si="6"/>
        <v>7.0348439170279988</v>
      </c>
      <c r="I21" s="15">
        <f t="shared" si="0"/>
        <v>1.5956839530460006E-2</v>
      </c>
      <c r="J21" s="13">
        <v>47942</v>
      </c>
      <c r="K21" s="13">
        <v>59130</v>
      </c>
      <c r="L21" s="13">
        <f t="shared" si="7"/>
        <v>11188</v>
      </c>
      <c r="M21" s="12">
        <f t="shared" si="8"/>
        <v>23.336531642401241</v>
      </c>
      <c r="N21" s="12">
        <f t="shared" si="1"/>
        <v>1.8263631431100769E-2</v>
      </c>
      <c r="O21" s="13">
        <v>35315</v>
      </c>
      <c r="P21" s="13">
        <v>29984</v>
      </c>
      <c r="Q21" s="13">
        <f t="shared" si="9"/>
        <v>-5331</v>
      </c>
      <c r="R21" s="12">
        <f t="shared" si="10"/>
        <v>-15.095568455330593</v>
      </c>
      <c r="S21" s="12">
        <f t="shared" si="2"/>
        <v>1.2774869612435224E-2</v>
      </c>
      <c r="T21" s="17">
        <v>7058</v>
      </c>
      <c r="U21" s="17">
        <v>9616</v>
      </c>
      <c r="V21" s="17">
        <f t="shared" si="11"/>
        <v>2558</v>
      </c>
      <c r="W21" s="46">
        <v>36.242561632190416</v>
      </c>
      <c r="X21" s="12">
        <f t="shared" si="3"/>
        <v>1.3575534475435367</v>
      </c>
      <c r="Y21" s="12">
        <f t="shared" si="4"/>
        <v>1.9720517609391675</v>
      </c>
      <c r="Z21" s="12">
        <f t="shared" si="12"/>
        <v>45.265128566949016</v>
      </c>
      <c r="AA21" s="12">
        <f t="shared" si="13"/>
        <v>0.57583146161884291</v>
      </c>
      <c r="AB21" s="12">
        <f t="shared" si="14"/>
        <v>0.66353210494422876</v>
      </c>
      <c r="AC21" s="12">
        <f t="shared" si="15"/>
        <v>15.23026252835021</v>
      </c>
      <c r="AD21" s="12">
        <f t="shared" si="16"/>
        <v>0.42416853838115715</v>
      </c>
      <c r="AE21" s="12">
        <f t="shared" si="17"/>
        <v>0.33646789505577124</v>
      </c>
      <c r="AF21" s="12">
        <f t="shared" si="18"/>
        <v>-20.675895402354953</v>
      </c>
    </row>
    <row r="22" spans="1:32" x14ac:dyDescent="0.25">
      <c r="A22" s="3">
        <v>23</v>
      </c>
      <c r="B22" s="1" t="s">
        <v>22</v>
      </c>
      <c r="C22" s="4" t="s">
        <v>110</v>
      </c>
      <c r="D22" s="7">
        <v>95</v>
      </c>
      <c r="E22" s="10">
        <v>23857089</v>
      </c>
      <c r="F22" s="10">
        <v>22434490</v>
      </c>
      <c r="G22" s="10">
        <f t="shared" si="5"/>
        <v>-1422599</v>
      </c>
      <c r="H22" s="15">
        <f t="shared" si="6"/>
        <v>-5.9630032817499199</v>
      </c>
      <c r="I22" s="15">
        <f t="shared" si="0"/>
        <v>4.0171416037627052</v>
      </c>
      <c r="J22" s="13">
        <v>16879709</v>
      </c>
      <c r="K22" s="13">
        <v>15494090</v>
      </c>
      <c r="L22" s="13">
        <f t="shared" si="7"/>
        <v>-1385619</v>
      </c>
      <c r="M22" s="12">
        <f t="shared" si="8"/>
        <v>-8.2087848789336419</v>
      </c>
      <c r="N22" s="12">
        <f t="shared" si="1"/>
        <v>4.7856984461407768</v>
      </c>
      <c r="O22" s="13">
        <v>6977380</v>
      </c>
      <c r="P22" s="13">
        <v>6940400</v>
      </c>
      <c r="Q22" s="13">
        <f t="shared" si="9"/>
        <v>-36980</v>
      </c>
      <c r="R22" s="12">
        <f t="shared" si="10"/>
        <v>-0.52999836614890228</v>
      </c>
      <c r="S22" s="12">
        <f t="shared" si="2"/>
        <v>2.9570005689082652</v>
      </c>
      <c r="T22" s="17">
        <v>8430264</v>
      </c>
      <c r="U22" s="17">
        <v>6980892</v>
      </c>
      <c r="V22" s="17">
        <f t="shared" si="11"/>
        <v>-1449372</v>
      </c>
      <c r="W22" s="46">
        <v>-17.192486498643461</v>
      </c>
      <c r="X22" s="12">
        <f t="shared" si="3"/>
        <v>2.4192044864977973</v>
      </c>
      <c r="Y22" s="12">
        <f t="shared" si="4"/>
        <v>2.2324491383781915</v>
      </c>
      <c r="Z22" s="12">
        <f t="shared" si="12"/>
        <v>-7.7197008009010943</v>
      </c>
      <c r="AA22" s="12">
        <f t="shared" si="13"/>
        <v>0.70753430982296295</v>
      </c>
      <c r="AB22" s="12">
        <f t="shared" si="14"/>
        <v>0.69063705036307932</v>
      </c>
      <c r="AC22" s="12">
        <f t="shared" si="15"/>
        <v>-2.3881894100812815</v>
      </c>
      <c r="AD22" s="12">
        <f t="shared" si="16"/>
        <v>0.29246569017703711</v>
      </c>
      <c r="AE22" s="12">
        <f t="shared" si="17"/>
        <v>0.30936294963692063</v>
      </c>
      <c r="AF22" s="12">
        <f t="shared" si="18"/>
        <v>5.777518535475096</v>
      </c>
    </row>
    <row r="23" spans="1:32" x14ac:dyDescent="0.25">
      <c r="A23" s="3">
        <v>24</v>
      </c>
      <c r="B23" s="1" t="s">
        <v>23</v>
      </c>
      <c r="C23" s="4" t="s">
        <v>111</v>
      </c>
      <c r="D23" s="7">
        <v>20</v>
      </c>
      <c r="E23" s="10">
        <v>1924217</v>
      </c>
      <c r="F23" s="10">
        <v>2046794</v>
      </c>
      <c r="G23" s="10">
        <f t="shared" si="5"/>
        <v>122577</v>
      </c>
      <c r="H23" s="15">
        <f t="shared" si="6"/>
        <v>6.3702274743441052</v>
      </c>
      <c r="I23" s="15">
        <f t="shared" si="0"/>
        <v>0.36650092476949031</v>
      </c>
      <c r="J23" s="13">
        <v>1259107</v>
      </c>
      <c r="K23" s="13">
        <v>1347293</v>
      </c>
      <c r="L23" s="13">
        <f t="shared" si="7"/>
        <v>88186</v>
      </c>
      <c r="M23" s="12">
        <f t="shared" si="8"/>
        <v>7.0038527305463276</v>
      </c>
      <c r="N23" s="12">
        <f t="shared" si="1"/>
        <v>0.41614176867414254</v>
      </c>
      <c r="O23" s="13">
        <v>665110</v>
      </c>
      <c r="P23" s="13">
        <v>699501</v>
      </c>
      <c r="Q23" s="13">
        <f t="shared" si="9"/>
        <v>34391</v>
      </c>
      <c r="R23" s="12">
        <f t="shared" si="10"/>
        <v>5.1707236396987071</v>
      </c>
      <c r="S23" s="12">
        <f t="shared" si="2"/>
        <v>0.2980267498922109</v>
      </c>
      <c r="T23" s="17">
        <v>494992</v>
      </c>
      <c r="U23" s="17">
        <v>472708</v>
      </c>
      <c r="V23" s="17">
        <f t="shared" si="11"/>
        <v>-22284</v>
      </c>
      <c r="W23" s="46">
        <v>-4.5018909396515596</v>
      </c>
      <c r="X23" s="12">
        <f t="shared" si="3"/>
        <v>1.8930808437702034</v>
      </c>
      <c r="Y23" s="12">
        <f t="shared" si="4"/>
        <v>1.9260773036779075</v>
      </c>
      <c r="Z23" s="12">
        <f t="shared" si="12"/>
        <v>1.7430032117376157</v>
      </c>
      <c r="AA23" s="12">
        <f t="shared" si="13"/>
        <v>0.65434771649975032</v>
      </c>
      <c r="AB23" s="12">
        <f t="shared" si="14"/>
        <v>0.65824552934980263</v>
      </c>
      <c r="AC23" s="12">
        <f t="shared" si="15"/>
        <v>0.59567913996896493</v>
      </c>
      <c r="AD23" s="12">
        <f t="shared" si="16"/>
        <v>0.34565228350024974</v>
      </c>
      <c r="AE23" s="12">
        <f t="shared" si="17"/>
        <v>0.34175447065019732</v>
      </c>
      <c r="AF23" s="12">
        <f t="shared" si="18"/>
        <v>-1.1276687689087908</v>
      </c>
    </row>
    <row r="24" spans="1:32" x14ac:dyDescent="0.25">
      <c r="A24" s="3">
        <v>25</v>
      </c>
      <c r="B24" s="1" t="s">
        <v>24</v>
      </c>
      <c r="C24" s="4" t="s">
        <v>112</v>
      </c>
      <c r="D24" s="7">
        <v>43</v>
      </c>
      <c r="E24" s="10">
        <v>15395599</v>
      </c>
      <c r="F24" s="10">
        <v>16239536</v>
      </c>
      <c r="G24" s="10">
        <f t="shared" si="5"/>
        <v>843937</v>
      </c>
      <c r="H24" s="15">
        <f t="shared" si="6"/>
        <v>5.481676938974573</v>
      </c>
      <c r="I24" s="15">
        <f t="shared" si="0"/>
        <v>2.9078671140463719</v>
      </c>
      <c r="J24" s="13">
        <v>8417988</v>
      </c>
      <c r="K24" s="13">
        <v>9061552</v>
      </c>
      <c r="L24" s="13">
        <f t="shared" si="7"/>
        <v>643564</v>
      </c>
      <c r="M24" s="12">
        <f t="shared" si="8"/>
        <v>7.6451047447442306</v>
      </c>
      <c r="N24" s="12">
        <f t="shared" si="1"/>
        <v>2.7988642976789113</v>
      </c>
      <c r="O24" s="13">
        <v>6977611</v>
      </c>
      <c r="P24" s="13">
        <v>7177984</v>
      </c>
      <c r="Q24" s="13">
        <f t="shared" si="9"/>
        <v>200373</v>
      </c>
      <c r="R24" s="12">
        <f t="shared" si="10"/>
        <v>2.8716562158595593</v>
      </c>
      <c r="S24" s="12">
        <f t="shared" si="2"/>
        <v>3.0582247091831056</v>
      </c>
      <c r="T24" s="17">
        <v>3452556</v>
      </c>
      <c r="U24" s="17">
        <v>3413704</v>
      </c>
      <c r="V24" s="17">
        <f t="shared" si="11"/>
        <v>-38852</v>
      </c>
      <c r="W24" s="46">
        <v>-1.1253112187028904</v>
      </c>
      <c r="X24" s="12">
        <f t="shared" si="3"/>
        <v>1.2064283893154835</v>
      </c>
      <c r="Y24" s="12">
        <f t="shared" si="4"/>
        <v>1.2624090552444809</v>
      </c>
      <c r="Z24" s="12">
        <f t="shared" si="12"/>
        <v>4.6401979947405181</v>
      </c>
      <c r="AA24" s="12">
        <f t="shared" si="13"/>
        <v>0.54677885543784299</v>
      </c>
      <c r="AB24" s="12">
        <f t="shared" si="14"/>
        <v>0.557993282566694</v>
      </c>
      <c r="AC24" s="12">
        <f t="shared" si="15"/>
        <v>2.0509986838958696</v>
      </c>
      <c r="AD24" s="12">
        <f t="shared" si="16"/>
        <v>0.45322114456215701</v>
      </c>
      <c r="AE24" s="12">
        <f t="shared" si="17"/>
        <v>0.442006717433306</v>
      </c>
      <c r="AF24" s="12">
        <f t="shared" si="18"/>
        <v>-2.4743830387006511</v>
      </c>
    </row>
    <row r="25" spans="1:32" x14ac:dyDescent="0.25">
      <c r="A25" s="3">
        <v>26</v>
      </c>
      <c r="B25" s="1" t="s">
        <v>25</v>
      </c>
      <c r="C25" s="4" t="s">
        <v>113</v>
      </c>
      <c r="D25" s="7">
        <v>50</v>
      </c>
      <c r="E25" s="10">
        <v>31480660</v>
      </c>
      <c r="F25" s="10">
        <v>37677308</v>
      </c>
      <c r="G25" s="10">
        <f t="shared" si="5"/>
        <v>6196648</v>
      </c>
      <c r="H25" s="15">
        <f t="shared" si="6"/>
        <v>19.683983753834895</v>
      </c>
      <c r="I25" s="15">
        <f t="shared" si="0"/>
        <v>6.7465354231177717</v>
      </c>
      <c r="J25" s="13">
        <v>18369666</v>
      </c>
      <c r="K25" s="13">
        <v>22964613</v>
      </c>
      <c r="L25" s="13">
        <f t="shared" si="7"/>
        <v>4594947</v>
      </c>
      <c r="M25" s="12">
        <f t="shared" si="8"/>
        <v>25.013775427381219</v>
      </c>
      <c r="N25" s="12">
        <f t="shared" si="1"/>
        <v>7.093137625399379</v>
      </c>
      <c r="O25" s="13">
        <v>13110994</v>
      </c>
      <c r="P25" s="13">
        <v>14712695</v>
      </c>
      <c r="Q25" s="13">
        <f t="shared" si="9"/>
        <v>1601701</v>
      </c>
      <c r="R25" s="12">
        <f t="shared" si="10"/>
        <v>12.216472679340711</v>
      </c>
      <c r="S25" s="12">
        <f t="shared" si="2"/>
        <v>6.2684351745106603</v>
      </c>
      <c r="T25" s="17">
        <v>8937673</v>
      </c>
      <c r="U25" s="17">
        <v>4515043</v>
      </c>
      <c r="V25" s="17">
        <f t="shared" si="11"/>
        <v>-4422630</v>
      </c>
      <c r="W25" s="46">
        <v>-49.483014202913886</v>
      </c>
      <c r="X25" s="12">
        <f t="shared" si="3"/>
        <v>1.4010887351485326</v>
      </c>
      <c r="Y25" s="12">
        <f t="shared" si="4"/>
        <v>1.5608705950881194</v>
      </c>
      <c r="Z25" s="12">
        <f t="shared" si="12"/>
        <v>11.404121375841896</v>
      </c>
      <c r="AA25" s="12">
        <f t="shared" si="13"/>
        <v>0.5835222641456691</v>
      </c>
      <c r="AB25" s="12">
        <f t="shared" si="14"/>
        <v>0.60950779710694825</v>
      </c>
      <c r="AC25" s="12">
        <f t="shared" si="15"/>
        <v>4.4532204781122573</v>
      </c>
      <c r="AD25" s="12">
        <f t="shared" si="16"/>
        <v>0.4164777358543309</v>
      </c>
      <c r="AE25" s="12">
        <f t="shared" si="17"/>
        <v>0.3904922028930517</v>
      </c>
      <c r="AF25" s="12">
        <f t="shared" si="18"/>
        <v>-6.2393570470158295</v>
      </c>
    </row>
    <row r="26" spans="1:32" x14ac:dyDescent="0.25">
      <c r="A26" s="3">
        <v>27</v>
      </c>
      <c r="B26" s="1" t="s">
        <v>26</v>
      </c>
      <c r="C26" s="4" t="s">
        <v>114</v>
      </c>
      <c r="D26" s="7">
        <v>101</v>
      </c>
      <c r="E26" s="10">
        <v>29263465</v>
      </c>
      <c r="F26" s="10">
        <v>30606901</v>
      </c>
      <c r="G26" s="10">
        <f t="shared" si="5"/>
        <v>1343436</v>
      </c>
      <c r="H26" s="15">
        <f t="shared" si="6"/>
        <v>4.5908302383193416</v>
      </c>
      <c r="I26" s="15">
        <f t="shared" si="0"/>
        <v>5.4805014675772155</v>
      </c>
      <c r="J26" s="13">
        <v>16265642</v>
      </c>
      <c r="K26" s="13">
        <v>16478862</v>
      </c>
      <c r="L26" s="13">
        <f t="shared" si="7"/>
        <v>213220</v>
      </c>
      <c r="M26" s="12">
        <f t="shared" si="8"/>
        <v>1.3108612620393387</v>
      </c>
      <c r="N26" s="12">
        <f t="shared" si="1"/>
        <v>5.0898674441395579</v>
      </c>
      <c r="O26" s="13">
        <v>12997823</v>
      </c>
      <c r="P26" s="13">
        <v>14128039</v>
      </c>
      <c r="Q26" s="13">
        <f t="shared" si="9"/>
        <v>1130216</v>
      </c>
      <c r="R26" s="12">
        <f t="shared" si="10"/>
        <v>8.6954253800809482</v>
      </c>
      <c r="S26" s="12">
        <f t="shared" si="2"/>
        <v>6.0193388508671193</v>
      </c>
      <c r="T26" s="17">
        <v>5604709</v>
      </c>
      <c r="U26" s="17">
        <v>5682136</v>
      </c>
      <c r="V26" s="17">
        <f t="shared" si="11"/>
        <v>77427</v>
      </c>
      <c r="W26" s="46">
        <v>1.3814633373472134</v>
      </c>
      <c r="X26" s="12">
        <f t="shared" si="3"/>
        <v>1.2514127942810116</v>
      </c>
      <c r="Y26" s="12">
        <f t="shared" si="4"/>
        <v>1.1663941471282744</v>
      </c>
      <c r="Z26" s="12">
        <f t="shared" si="12"/>
        <v>-6.7938131639115937</v>
      </c>
      <c r="AA26" s="12">
        <f t="shared" si="13"/>
        <v>0.55583445091003403</v>
      </c>
      <c r="AB26" s="12">
        <f t="shared" si="14"/>
        <v>0.53840347965970159</v>
      </c>
      <c r="AC26" s="12">
        <f t="shared" si="15"/>
        <v>-3.1360005163036817</v>
      </c>
      <c r="AD26" s="12">
        <f t="shared" si="16"/>
        <v>0.44416554908996592</v>
      </c>
      <c r="AE26" s="12">
        <f t="shared" si="17"/>
        <v>0.46159652034029841</v>
      </c>
      <c r="AF26" s="12">
        <f t="shared" si="18"/>
        <v>3.9244311689742943</v>
      </c>
    </row>
    <row r="27" spans="1:32" x14ac:dyDescent="0.25">
      <c r="A27" s="3">
        <v>28</v>
      </c>
      <c r="B27" s="1" t="s">
        <v>27</v>
      </c>
      <c r="C27" s="4" t="s">
        <v>115</v>
      </c>
      <c r="D27" s="7">
        <v>4</v>
      </c>
      <c r="E27" s="10">
        <v>331659</v>
      </c>
      <c r="F27" s="10">
        <v>398419</v>
      </c>
      <c r="G27" s="10">
        <f t="shared" si="5"/>
        <v>66760</v>
      </c>
      <c r="H27" s="15">
        <f t="shared" si="6"/>
        <v>20.12910851205605</v>
      </c>
      <c r="I27" s="15">
        <f t="shared" si="0"/>
        <v>7.1341293723616334E-2</v>
      </c>
      <c r="J27" s="13">
        <v>196145</v>
      </c>
      <c r="K27" s="13">
        <v>264433</v>
      </c>
      <c r="L27" s="13">
        <f t="shared" si="7"/>
        <v>68288</v>
      </c>
      <c r="M27" s="12">
        <f t="shared" si="8"/>
        <v>34.815060287032566</v>
      </c>
      <c r="N27" s="12">
        <f t="shared" si="1"/>
        <v>8.1676084055813794E-2</v>
      </c>
      <c r="O27" s="13">
        <v>135514</v>
      </c>
      <c r="P27" s="13">
        <v>133986</v>
      </c>
      <c r="Q27" s="13">
        <f t="shared" si="9"/>
        <v>-1528</v>
      </c>
      <c r="R27" s="12">
        <f t="shared" si="10"/>
        <v>-1.1275587762149968</v>
      </c>
      <c r="S27" s="12">
        <f t="shared" si="2"/>
        <v>5.7085568299484593E-2</v>
      </c>
      <c r="T27" s="17">
        <v>23688</v>
      </c>
      <c r="U27" s="17">
        <v>31817</v>
      </c>
      <c r="V27" s="17">
        <f t="shared" si="11"/>
        <v>8129</v>
      </c>
      <c r="W27" s="46">
        <v>34.316953731847349</v>
      </c>
      <c r="X27" s="12">
        <f t="shared" si="3"/>
        <v>1.4474150272296589</v>
      </c>
      <c r="Y27" s="12">
        <f t="shared" si="4"/>
        <v>1.9735867926499784</v>
      </c>
      <c r="Z27" s="12">
        <f t="shared" si="12"/>
        <v>36.352515036921261</v>
      </c>
      <c r="AA27" s="12">
        <f t="shared" si="13"/>
        <v>0.59140563048191064</v>
      </c>
      <c r="AB27" s="12">
        <f t="shared" si="14"/>
        <v>0.66370579716328792</v>
      </c>
      <c r="AC27" s="12">
        <f t="shared" si="15"/>
        <v>12.225140065451015</v>
      </c>
      <c r="AD27" s="12">
        <f t="shared" si="16"/>
        <v>0.40859436951808936</v>
      </c>
      <c r="AE27" s="12">
        <f t="shared" si="17"/>
        <v>0.33629420283671213</v>
      </c>
      <c r="AF27" s="12">
        <f t="shared" si="18"/>
        <v>-17.694851440721166</v>
      </c>
    </row>
    <row r="28" spans="1:32" x14ac:dyDescent="0.25">
      <c r="A28" s="3">
        <v>30</v>
      </c>
      <c r="B28" s="1" t="s">
        <v>29</v>
      </c>
      <c r="C28" s="4" t="s">
        <v>117</v>
      </c>
      <c r="D28" s="7">
        <v>9</v>
      </c>
      <c r="E28" s="10">
        <v>5440198</v>
      </c>
      <c r="F28" s="10">
        <v>5352890</v>
      </c>
      <c r="G28" s="10">
        <f t="shared" si="5"/>
        <v>-87308</v>
      </c>
      <c r="H28" s="15">
        <f t="shared" si="6"/>
        <v>-1.6048680581111228</v>
      </c>
      <c r="I28" s="15">
        <f t="shared" si="0"/>
        <v>0.95849369071306489</v>
      </c>
      <c r="J28" s="13">
        <v>1846518</v>
      </c>
      <c r="K28" s="13">
        <v>1837543</v>
      </c>
      <c r="L28" s="13">
        <f t="shared" si="7"/>
        <v>-8975</v>
      </c>
      <c r="M28" s="12">
        <f t="shared" si="8"/>
        <v>-0.48604995997872891</v>
      </c>
      <c r="N28" s="12">
        <f t="shared" si="1"/>
        <v>0.5675665159952511</v>
      </c>
      <c r="O28" s="13">
        <v>3593680</v>
      </c>
      <c r="P28" s="13">
        <v>3515347</v>
      </c>
      <c r="Q28" s="13">
        <f t="shared" si="9"/>
        <v>-78333</v>
      </c>
      <c r="R28" s="12">
        <f t="shared" si="10"/>
        <v>-2.1797433271743785</v>
      </c>
      <c r="S28" s="12">
        <f t="shared" si="2"/>
        <v>1.4977354444859032</v>
      </c>
      <c r="T28" s="17">
        <v>1063635</v>
      </c>
      <c r="U28" s="17">
        <v>923296</v>
      </c>
      <c r="V28" s="17">
        <f t="shared" si="11"/>
        <v>-140339</v>
      </c>
      <c r="W28" s="46">
        <v>-13.194281873010951</v>
      </c>
      <c r="X28" s="12">
        <f t="shared" si="3"/>
        <v>0.51382371274014382</v>
      </c>
      <c r="Y28" s="12">
        <f t="shared" si="4"/>
        <v>0.52272023217053676</v>
      </c>
      <c r="Z28" s="12">
        <f t="shared" si="12"/>
        <v>1.7314341883812858</v>
      </c>
      <c r="AA28" s="12">
        <f t="shared" si="13"/>
        <v>0.33942110195253922</v>
      </c>
      <c r="AB28" s="12">
        <f t="shared" si="14"/>
        <v>0.34328054564917271</v>
      </c>
      <c r="AC28" s="12">
        <f t="shared" si="15"/>
        <v>1.1370665154381498</v>
      </c>
      <c r="AD28" s="12">
        <f t="shared" si="16"/>
        <v>0.66057889804746073</v>
      </c>
      <c r="AE28" s="12">
        <f t="shared" si="17"/>
        <v>0.65671945435082735</v>
      </c>
      <c r="AF28" s="12">
        <f t="shared" si="18"/>
        <v>-0.58425173859491508</v>
      </c>
    </row>
    <row r="29" spans="1:32" x14ac:dyDescent="0.25">
      <c r="A29" s="3">
        <v>31</v>
      </c>
      <c r="B29" s="1" t="s">
        <v>30</v>
      </c>
      <c r="C29" s="4" t="s">
        <v>118</v>
      </c>
      <c r="D29" s="7">
        <v>30</v>
      </c>
      <c r="E29" s="10">
        <v>9903656</v>
      </c>
      <c r="F29" s="10">
        <v>9898003</v>
      </c>
      <c r="G29" s="10">
        <f t="shared" si="5"/>
        <v>-5653</v>
      </c>
      <c r="H29" s="15">
        <f t="shared" si="6"/>
        <v>-5.7079930886132502E-2</v>
      </c>
      <c r="I29" s="15">
        <f t="shared" si="0"/>
        <v>1.7723460459973936</v>
      </c>
      <c r="J29" s="13">
        <v>6167882</v>
      </c>
      <c r="K29" s="13">
        <v>5887186</v>
      </c>
      <c r="L29" s="13">
        <f t="shared" si="7"/>
        <v>-280696</v>
      </c>
      <c r="M29" s="12">
        <f t="shared" si="8"/>
        <v>-4.5509301247981</v>
      </c>
      <c r="N29" s="12">
        <f t="shared" si="1"/>
        <v>1.8183899081741319</v>
      </c>
      <c r="O29" s="13">
        <v>3735774</v>
      </c>
      <c r="P29" s="13">
        <v>4010817</v>
      </c>
      <c r="Q29" s="13">
        <f t="shared" si="9"/>
        <v>275043</v>
      </c>
      <c r="R29" s="12">
        <f t="shared" si="10"/>
        <v>7.362410038722885</v>
      </c>
      <c r="S29" s="12">
        <f t="shared" si="2"/>
        <v>1.7088335183544092</v>
      </c>
      <c r="T29" s="17">
        <v>2291261</v>
      </c>
      <c r="U29" s="17">
        <v>2281435</v>
      </c>
      <c r="V29" s="17">
        <f t="shared" si="11"/>
        <v>-9826</v>
      </c>
      <c r="W29" s="46">
        <v>-0.42884682277575337</v>
      </c>
      <c r="X29" s="12">
        <f t="shared" si="3"/>
        <v>1.6510318879032833</v>
      </c>
      <c r="Y29" s="12">
        <f t="shared" si="4"/>
        <v>1.4678271284877868</v>
      </c>
      <c r="Z29" s="12">
        <f t="shared" si="12"/>
        <v>-11.09637922548886</v>
      </c>
      <c r="AA29" s="12">
        <f t="shared" si="13"/>
        <v>0.62278839248859208</v>
      </c>
      <c r="AB29" s="12">
        <f t="shared" si="14"/>
        <v>0.59478523091981284</v>
      </c>
      <c r="AC29" s="12">
        <f t="shared" si="15"/>
        <v>-4.496416745482648</v>
      </c>
      <c r="AD29" s="12">
        <f t="shared" si="16"/>
        <v>0.37721160751140792</v>
      </c>
      <c r="AE29" s="12">
        <f t="shared" si="17"/>
        <v>0.40521476908018716</v>
      </c>
      <c r="AF29" s="12">
        <f t="shared" si="18"/>
        <v>7.4237274280941392</v>
      </c>
    </row>
    <row r="30" spans="1:32" x14ac:dyDescent="0.25">
      <c r="A30" s="3">
        <v>32</v>
      </c>
      <c r="B30" s="1" t="s">
        <v>31</v>
      </c>
      <c r="C30" s="4" t="s">
        <v>119</v>
      </c>
      <c r="D30" s="7">
        <v>2</v>
      </c>
      <c r="E30" s="10">
        <v>8420</v>
      </c>
      <c r="F30" s="10">
        <v>589524</v>
      </c>
      <c r="G30" s="10">
        <f>F30-E30</f>
        <v>581104</v>
      </c>
      <c r="H30" s="15">
        <f t="shared" si="6"/>
        <v>6901.4726840855101</v>
      </c>
      <c r="I30" s="15">
        <f t="shared" si="0"/>
        <v>0.10556074093133409</v>
      </c>
      <c r="J30" s="13">
        <v>8408</v>
      </c>
      <c r="K30" s="13">
        <v>569096</v>
      </c>
      <c r="L30" s="13">
        <f t="shared" si="7"/>
        <v>560688</v>
      </c>
      <c r="M30" s="12">
        <f t="shared" si="8"/>
        <v>6668.5061845861082</v>
      </c>
      <c r="N30" s="12">
        <f t="shared" si="1"/>
        <v>0.17577810913096098</v>
      </c>
      <c r="O30" s="13">
        <v>12</v>
      </c>
      <c r="P30" s="13">
        <v>20428</v>
      </c>
      <c r="Q30" s="13">
        <f t="shared" si="9"/>
        <v>20416</v>
      </c>
      <c r="R30" s="12">
        <f t="shared" si="10"/>
        <v>170133.33333333331</v>
      </c>
      <c r="S30" s="12">
        <f t="shared" si="2"/>
        <v>8.7034764021753849E-3</v>
      </c>
      <c r="T30" s="17">
        <v>3649</v>
      </c>
      <c r="U30" s="17">
        <v>176265</v>
      </c>
      <c r="V30" s="17">
        <f t="shared" si="11"/>
        <v>172616</v>
      </c>
      <c r="W30" s="46">
        <v>4730.5015072622637</v>
      </c>
      <c r="X30" s="12">
        <f t="shared" si="3"/>
        <v>700.66666666666663</v>
      </c>
      <c r="Y30" s="12">
        <f t="shared" si="4"/>
        <v>27.858625416095556</v>
      </c>
      <c r="Z30" s="12">
        <f t="shared" si="12"/>
        <v>-96.023983051936881</v>
      </c>
      <c r="AA30" s="12">
        <f t="shared" si="13"/>
        <v>0.99857482185273161</v>
      </c>
      <c r="AB30" s="12">
        <f t="shared" si="14"/>
        <v>0.96534831491169149</v>
      </c>
      <c r="AC30" s="12">
        <f t="shared" si="15"/>
        <v>-3.3273928216407995</v>
      </c>
      <c r="AD30" s="84">
        <f t="shared" si="16"/>
        <v>1.4251781472684087E-3</v>
      </c>
      <c r="AE30" s="12">
        <f t="shared" si="17"/>
        <v>3.4651685088308536E-2</v>
      </c>
      <c r="AF30" s="12">
        <f t="shared" si="18"/>
        <v>2331.3932370296488</v>
      </c>
    </row>
    <row r="31" spans="1:32" x14ac:dyDescent="0.25">
      <c r="A31" s="3">
        <v>33</v>
      </c>
      <c r="B31" s="1" t="s">
        <v>32</v>
      </c>
      <c r="C31" s="4" t="s">
        <v>120</v>
      </c>
      <c r="D31" s="7">
        <v>2</v>
      </c>
      <c r="E31" s="10">
        <v>2971557</v>
      </c>
      <c r="F31" s="10">
        <v>2610622</v>
      </c>
      <c r="G31" s="10">
        <f t="shared" si="5"/>
        <v>-360935</v>
      </c>
      <c r="H31" s="15">
        <f t="shared" si="6"/>
        <v>-12.146325983314483</v>
      </c>
      <c r="I31" s="15">
        <f t="shared" si="0"/>
        <v>0.46746051494365159</v>
      </c>
      <c r="J31" s="13">
        <v>2454512</v>
      </c>
      <c r="K31" s="13">
        <v>2137403</v>
      </c>
      <c r="L31" s="13">
        <f t="shared" si="7"/>
        <v>-317109</v>
      </c>
      <c r="M31" s="12">
        <f t="shared" si="8"/>
        <v>-12.919431642623863</v>
      </c>
      <c r="N31" s="12">
        <f t="shared" si="1"/>
        <v>0.66018502641178889</v>
      </c>
      <c r="O31" s="13">
        <v>517045</v>
      </c>
      <c r="P31" s="13">
        <v>473219</v>
      </c>
      <c r="Q31" s="13">
        <f t="shared" si="9"/>
        <v>-43826</v>
      </c>
      <c r="R31" s="12">
        <f t="shared" si="10"/>
        <v>-8.4762448142811593</v>
      </c>
      <c r="S31" s="12">
        <f t="shared" si="2"/>
        <v>0.20161789698262353</v>
      </c>
      <c r="T31" s="17">
        <v>1353160</v>
      </c>
      <c r="U31" s="17">
        <v>928810</v>
      </c>
      <c r="V31" s="17">
        <f t="shared" si="11"/>
        <v>-424350</v>
      </c>
      <c r="W31" s="46">
        <v>-31.359927872535394</v>
      </c>
      <c r="X31" s="12">
        <f t="shared" si="3"/>
        <v>4.7471922173118397</v>
      </c>
      <c r="Y31" s="12">
        <f t="shared" si="4"/>
        <v>4.5167311540745407</v>
      </c>
      <c r="Z31" s="12">
        <f t="shared" si="12"/>
        <v>-4.8546815188326349</v>
      </c>
      <c r="AA31" s="12">
        <f t="shared" si="13"/>
        <v>0.82600199154853837</v>
      </c>
      <c r="AB31" s="12">
        <f t="shared" si="14"/>
        <v>0.81873323675353993</v>
      </c>
      <c r="AC31" s="12">
        <f t="shared" si="15"/>
        <v>-0.87999240551120295</v>
      </c>
      <c r="AD31" s="12">
        <f t="shared" si="16"/>
        <v>0.17399800845146163</v>
      </c>
      <c r="AE31" s="12">
        <f t="shared" si="17"/>
        <v>0.18126676324646004</v>
      </c>
      <c r="AF31" s="12">
        <f t="shared" si="18"/>
        <v>4.1774930987362922</v>
      </c>
    </row>
    <row r="32" spans="1:32" x14ac:dyDescent="0.25">
      <c r="A32" s="3">
        <v>35</v>
      </c>
      <c r="B32" s="1" t="s">
        <v>34</v>
      </c>
      <c r="C32" s="4" t="s">
        <v>122</v>
      </c>
      <c r="D32" s="86">
        <v>2</v>
      </c>
      <c r="E32" s="10">
        <v>159242</v>
      </c>
      <c r="F32" s="10">
        <v>143903</v>
      </c>
      <c r="G32" s="10">
        <f t="shared" si="5"/>
        <v>-15339</v>
      </c>
      <c r="H32" s="15">
        <f t="shared" si="6"/>
        <v>-9.632509011441698</v>
      </c>
      <c r="I32" s="15">
        <f t="shared" si="0"/>
        <v>2.576741116942104E-2</v>
      </c>
      <c r="J32" s="13">
        <v>151873</v>
      </c>
      <c r="K32" s="13">
        <v>136970</v>
      </c>
      <c r="L32" s="13">
        <f t="shared" si="7"/>
        <v>-14903</v>
      </c>
      <c r="M32" s="12">
        <f t="shared" si="8"/>
        <v>-9.8128041192312025</v>
      </c>
      <c r="N32" s="12">
        <f t="shared" si="1"/>
        <v>4.2306267497342676E-2</v>
      </c>
      <c r="O32" s="13">
        <v>7369</v>
      </c>
      <c r="P32" s="13">
        <v>6933</v>
      </c>
      <c r="Q32" s="13">
        <f t="shared" si="9"/>
        <v>-436</v>
      </c>
      <c r="R32" s="12">
        <f t="shared" si="10"/>
        <v>-5.916677975301937</v>
      </c>
      <c r="S32" s="12">
        <f t="shared" si="2"/>
        <v>2.9538477529019946E-3</v>
      </c>
      <c r="T32" s="17">
        <v>30696</v>
      </c>
      <c r="U32" s="17">
        <v>8870</v>
      </c>
      <c r="V32" s="17">
        <f t="shared" si="11"/>
        <v>-21826</v>
      </c>
      <c r="W32" s="46">
        <v>-71.103726869950492</v>
      </c>
      <c r="X32" s="12">
        <f t="shared" si="3"/>
        <v>20.609716379427329</v>
      </c>
      <c r="Y32" s="12">
        <f t="shared" si="4"/>
        <v>19.756238280686571</v>
      </c>
      <c r="Z32" s="12">
        <f t="shared" si="12"/>
        <v>-4.141144317700082</v>
      </c>
      <c r="AA32" s="12">
        <f t="shared" si="13"/>
        <v>0.95372451991308826</v>
      </c>
      <c r="AB32" s="12">
        <f t="shared" si="14"/>
        <v>0.95182171323738907</v>
      </c>
      <c r="AC32" s="12">
        <f t="shared" si="15"/>
        <v>-0.19951323846350988</v>
      </c>
      <c r="AD32" s="12">
        <f t="shared" si="16"/>
        <v>4.6275480086911742E-2</v>
      </c>
      <c r="AE32" s="12">
        <f t="shared" si="17"/>
        <v>4.8178286762610927E-2</v>
      </c>
      <c r="AF32" s="12">
        <f t="shared" si="18"/>
        <v>4.1119112586740272</v>
      </c>
    </row>
    <row r="33" spans="1:32" x14ac:dyDescent="0.25">
      <c r="A33" s="3">
        <v>36</v>
      </c>
      <c r="B33" s="1" t="s">
        <v>35</v>
      </c>
      <c r="C33" s="4" t="s">
        <v>123</v>
      </c>
      <c r="D33" s="86">
        <v>1</v>
      </c>
      <c r="E33" s="10">
        <v>72013</v>
      </c>
      <c r="F33" s="10">
        <v>93270</v>
      </c>
      <c r="G33" s="10">
        <f t="shared" si="5"/>
        <v>21257</v>
      </c>
      <c r="H33" s="15">
        <f t="shared" si="6"/>
        <v>29.518281421410023</v>
      </c>
      <c r="I33" s="15">
        <f t="shared" si="0"/>
        <v>1.6701016933433635E-2</v>
      </c>
      <c r="J33" s="13">
        <v>67104</v>
      </c>
      <c r="K33" s="13">
        <v>88701</v>
      </c>
      <c r="L33" s="13">
        <f t="shared" si="7"/>
        <v>21597</v>
      </c>
      <c r="M33" s="12">
        <f t="shared" si="8"/>
        <v>32.184370529327623</v>
      </c>
      <c r="N33" s="12">
        <f t="shared" si="1"/>
        <v>2.7397300381702509E-2</v>
      </c>
      <c r="O33" s="13">
        <v>4909</v>
      </c>
      <c r="P33" s="13">
        <v>4569</v>
      </c>
      <c r="Q33" s="13">
        <f t="shared" si="9"/>
        <v>-340</v>
      </c>
      <c r="R33" s="12">
        <f t="shared" si="10"/>
        <v>-6.9260541861886367</v>
      </c>
      <c r="S33" s="12">
        <f t="shared" si="2"/>
        <v>1.9466508557636252E-3</v>
      </c>
      <c r="T33" s="17">
        <v>11159</v>
      </c>
      <c r="U33" s="17">
        <v>17488</v>
      </c>
      <c r="V33" s="17">
        <f t="shared" si="11"/>
        <v>6329</v>
      </c>
      <c r="W33" s="46">
        <v>56.716551662335348</v>
      </c>
      <c r="X33" s="12">
        <f t="shared" si="3"/>
        <v>13.669586473823589</v>
      </c>
      <c r="Y33" s="12">
        <f t="shared" si="4"/>
        <v>19.41365725541694</v>
      </c>
      <c r="Z33" s="12">
        <f t="shared" si="12"/>
        <v>42.020808695221973</v>
      </c>
      <c r="AA33" s="12">
        <f t="shared" si="13"/>
        <v>0.93183175260022499</v>
      </c>
      <c r="AB33" s="12">
        <f t="shared" si="14"/>
        <v>0.95101318752010289</v>
      </c>
      <c r="AC33" s="12">
        <f t="shared" si="15"/>
        <v>2.0584654758064573</v>
      </c>
      <c r="AD33" s="12">
        <f t="shared" si="16"/>
        <v>6.8168247399775034E-2</v>
      </c>
      <c r="AE33" s="12">
        <f t="shared" si="17"/>
        <v>4.8986812479897071E-2</v>
      </c>
      <c r="AF33" s="12">
        <f t="shared" si="18"/>
        <v>-28.138371824916931</v>
      </c>
    </row>
    <row r="34" spans="1:32" x14ac:dyDescent="0.25">
      <c r="A34" s="3">
        <v>38</v>
      </c>
      <c r="B34" s="1" t="s">
        <v>37</v>
      </c>
      <c r="C34" s="4" t="s">
        <v>125</v>
      </c>
      <c r="D34" s="86">
        <v>38</v>
      </c>
      <c r="E34" s="10">
        <v>10735468</v>
      </c>
      <c r="F34" s="10">
        <v>10844455</v>
      </c>
      <c r="G34" s="10">
        <f t="shared" si="5"/>
        <v>108987</v>
      </c>
      <c r="H34" s="15">
        <f t="shared" si="6"/>
        <v>1.0152049263245857</v>
      </c>
      <c r="I34" s="15">
        <f t="shared" si="0"/>
        <v>1.9418186618297313</v>
      </c>
      <c r="J34" s="13">
        <v>6554080</v>
      </c>
      <c r="K34" s="13">
        <v>7064001</v>
      </c>
      <c r="L34" s="13">
        <f t="shared" si="7"/>
        <v>509921</v>
      </c>
      <c r="M34" s="12">
        <f t="shared" si="8"/>
        <v>7.7802071381490663</v>
      </c>
      <c r="N34" s="12">
        <f t="shared" si="1"/>
        <v>2.1818757093341326</v>
      </c>
      <c r="O34" s="13">
        <v>4181388</v>
      </c>
      <c r="P34" s="13">
        <v>3780454</v>
      </c>
      <c r="Q34" s="13">
        <f t="shared" si="9"/>
        <v>-400934</v>
      </c>
      <c r="R34" s="12">
        <f t="shared" si="10"/>
        <v>-9.5885385427040006</v>
      </c>
      <c r="S34" s="12">
        <f t="shared" si="2"/>
        <v>1.6106859300229852</v>
      </c>
      <c r="T34" s="17">
        <v>3484173</v>
      </c>
      <c r="U34" s="17">
        <v>2921672</v>
      </c>
      <c r="V34" s="17">
        <f t="shared" si="11"/>
        <v>-562501</v>
      </c>
      <c r="W34" s="46">
        <v>-16.144462401838254</v>
      </c>
      <c r="X34" s="12">
        <f t="shared" si="3"/>
        <v>1.5674412419990682</v>
      </c>
      <c r="Y34" s="12">
        <f t="shared" si="4"/>
        <v>1.8685589085332079</v>
      </c>
      <c r="Z34" s="12">
        <f t="shared" si="12"/>
        <v>19.210778590341477</v>
      </c>
      <c r="AA34" s="12">
        <f t="shared" si="13"/>
        <v>0.61050715255264143</v>
      </c>
      <c r="AB34" s="12">
        <f t="shared" si="14"/>
        <v>0.65139290079584455</v>
      </c>
      <c r="AC34" s="12">
        <f t="shared" si="15"/>
        <v>6.6970137978322271</v>
      </c>
      <c r="AD34" s="12">
        <f t="shared" si="16"/>
        <v>0.38949284744735863</v>
      </c>
      <c r="AE34" s="12">
        <f t="shared" si="17"/>
        <v>0.3486070992041555</v>
      </c>
      <c r="AF34" s="12">
        <f t="shared" si="18"/>
        <v>-10.49717562495907</v>
      </c>
    </row>
    <row r="35" spans="1:32" x14ac:dyDescent="0.25">
      <c r="A35" s="3">
        <v>39</v>
      </c>
      <c r="B35" s="1" t="s">
        <v>38</v>
      </c>
      <c r="C35" s="4" t="s">
        <v>126</v>
      </c>
      <c r="D35" s="86">
        <v>3</v>
      </c>
      <c r="E35" s="10">
        <v>33523</v>
      </c>
      <c r="F35" s="10">
        <v>34008</v>
      </c>
      <c r="G35" s="10">
        <f t="shared" si="5"/>
        <v>485</v>
      </c>
      <c r="H35" s="15">
        <f t="shared" si="6"/>
        <v>1.4467678907019064</v>
      </c>
      <c r="I35" s="15">
        <f t="shared" si="0"/>
        <v>6.0895055631200925E-3</v>
      </c>
      <c r="J35" s="13">
        <v>13866</v>
      </c>
      <c r="K35" s="13">
        <v>16762</v>
      </c>
      <c r="L35" s="13">
        <f t="shared" si="7"/>
        <v>2896</v>
      </c>
      <c r="M35" s="12">
        <f t="shared" si="8"/>
        <v>20.885619500937551</v>
      </c>
      <c r="N35" s="12">
        <f t="shared" si="1"/>
        <v>5.1773209884679698E-3</v>
      </c>
      <c r="O35" s="13">
        <v>19657</v>
      </c>
      <c r="P35" s="13">
        <v>17246</v>
      </c>
      <c r="Q35" s="13">
        <f t="shared" si="9"/>
        <v>-2411</v>
      </c>
      <c r="R35" s="12">
        <f t="shared" si="10"/>
        <v>-12.265350765630572</v>
      </c>
      <c r="S35" s="12">
        <f t="shared" si="2"/>
        <v>7.347765519478985E-3</v>
      </c>
      <c r="T35" s="17">
        <v>9248</v>
      </c>
      <c r="U35" s="17">
        <v>7278</v>
      </c>
      <c r="V35" s="17">
        <f t="shared" si="11"/>
        <v>-1970</v>
      </c>
      <c r="W35" s="46">
        <v>-21.301903114186842</v>
      </c>
      <c r="X35" s="12">
        <f t="shared" si="3"/>
        <v>0.7053975682962812</v>
      </c>
      <c r="Y35" s="12">
        <f t="shared" si="4"/>
        <v>0.97193552128029692</v>
      </c>
      <c r="Z35" s="12">
        <f t="shared" si="12"/>
        <v>37.785493594452589</v>
      </c>
      <c r="AA35" s="12">
        <f t="shared" si="13"/>
        <v>0.41362646541180681</v>
      </c>
      <c r="AB35" s="12">
        <f t="shared" si="14"/>
        <v>0.49288402728769704</v>
      </c>
      <c r="AC35" s="12">
        <f t="shared" si="15"/>
        <v>19.161627338565324</v>
      </c>
      <c r="AD35" s="12">
        <f t="shared" si="16"/>
        <v>0.58637353458819319</v>
      </c>
      <c r="AE35" s="12">
        <f t="shared" si="17"/>
        <v>0.50711597271230302</v>
      </c>
      <c r="AF35" s="12">
        <f t="shared" si="18"/>
        <v>-13.516565329223511</v>
      </c>
    </row>
    <row r="36" spans="1:32" x14ac:dyDescent="0.25">
      <c r="A36" s="3">
        <v>40</v>
      </c>
      <c r="B36" s="1" t="s">
        <v>39</v>
      </c>
      <c r="C36" s="4" t="s">
        <v>127</v>
      </c>
      <c r="D36" s="86">
        <v>2</v>
      </c>
      <c r="E36" s="10">
        <v>92874</v>
      </c>
      <c r="F36" s="10">
        <v>77304</v>
      </c>
      <c r="G36" s="10">
        <f t="shared" si="5"/>
        <v>-15570</v>
      </c>
      <c r="H36" s="15">
        <f t="shared" si="6"/>
        <v>-16.764648879126554</v>
      </c>
      <c r="I36" s="15">
        <f t="shared" si="0"/>
        <v>1.3842129441644192E-2</v>
      </c>
      <c r="J36" s="13">
        <v>79148</v>
      </c>
      <c r="K36" s="13">
        <v>65440</v>
      </c>
      <c r="L36" s="13">
        <f t="shared" si="7"/>
        <v>-13708</v>
      </c>
      <c r="M36" s="12">
        <f t="shared" si="8"/>
        <v>-17.319452165563249</v>
      </c>
      <c r="N36" s="12">
        <f t="shared" si="1"/>
        <v>2.0212616960108815E-2</v>
      </c>
      <c r="O36" s="13">
        <v>13726</v>
      </c>
      <c r="P36" s="13">
        <v>11864</v>
      </c>
      <c r="Q36" s="13">
        <f t="shared" si="9"/>
        <v>-1862</v>
      </c>
      <c r="R36" s="12">
        <f t="shared" si="10"/>
        <v>-13.565496138714849</v>
      </c>
      <c r="S36" s="12">
        <f t="shared" si="2"/>
        <v>5.0547309592426457E-3</v>
      </c>
      <c r="T36" s="17">
        <v>57585</v>
      </c>
      <c r="U36" s="17">
        <v>38279</v>
      </c>
      <c r="V36" s="17">
        <f t="shared" si="11"/>
        <v>-19306</v>
      </c>
      <c r="W36" s="46">
        <v>-33.526091864200751</v>
      </c>
      <c r="X36" s="12">
        <f t="shared" si="3"/>
        <v>5.7662829666326676</v>
      </c>
      <c r="Y36" s="12">
        <f t="shared" si="4"/>
        <v>5.5158462575859746</v>
      </c>
      <c r="Z36" s="12">
        <f t="shared" si="12"/>
        <v>-4.343122085681145</v>
      </c>
      <c r="AA36" s="12">
        <f t="shared" si="13"/>
        <v>0.85220836832698066</v>
      </c>
      <c r="AB36" s="12">
        <f t="shared" si="14"/>
        <v>0.84652799337679807</v>
      </c>
      <c r="AC36" s="12">
        <f t="shared" si="15"/>
        <v>-0.66654766149903821</v>
      </c>
      <c r="AD36" s="12">
        <f t="shared" si="16"/>
        <v>0.14779163167301937</v>
      </c>
      <c r="AE36" s="12">
        <f t="shared" si="17"/>
        <v>0.1534720066232019</v>
      </c>
      <c r="AF36" s="12">
        <f t="shared" si="18"/>
        <v>3.8435024269506783</v>
      </c>
    </row>
    <row r="37" spans="1:32" x14ac:dyDescent="0.25">
      <c r="A37" s="3">
        <v>41</v>
      </c>
      <c r="B37" s="1" t="s">
        <v>40</v>
      </c>
      <c r="C37" s="4" t="s">
        <v>128</v>
      </c>
      <c r="D37" s="86">
        <v>1</v>
      </c>
      <c r="E37" s="10">
        <v>25344</v>
      </c>
      <c r="F37" s="10">
        <v>20196</v>
      </c>
      <c r="G37" s="10">
        <f t="shared" si="5"/>
        <v>-5148</v>
      </c>
      <c r="H37" s="15">
        <f t="shared" si="6"/>
        <v>-20.3125</v>
      </c>
      <c r="I37" s="15">
        <f t="shared" si="0"/>
        <v>3.61631540675057E-3</v>
      </c>
      <c r="J37" s="13">
        <v>12252</v>
      </c>
      <c r="K37" s="13">
        <v>10275</v>
      </c>
      <c r="L37" s="13">
        <f t="shared" si="7"/>
        <v>-1977</v>
      </c>
      <c r="M37" s="12">
        <f t="shared" si="8"/>
        <v>-16.136141038197849</v>
      </c>
      <c r="N37" s="12">
        <f t="shared" si="1"/>
        <v>3.1736650254449586E-3</v>
      </c>
      <c r="O37" s="13">
        <v>13092</v>
      </c>
      <c r="P37" s="13">
        <v>9921</v>
      </c>
      <c r="Q37" s="13">
        <f t="shared" si="9"/>
        <v>-3171</v>
      </c>
      <c r="R37" s="12">
        <f t="shared" si="10"/>
        <v>-24.220898258478456</v>
      </c>
      <c r="S37" s="12">
        <f t="shared" si="2"/>
        <v>4.2269037294880556E-3</v>
      </c>
      <c r="T37" s="17">
        <v>2908</v>
      </c>
      <c r="U37" s="17">
        <v>3125</v>
      </c>
      <c r="V37" s="17">
        <f t="shared" si="11"/>
        <v>217</v>
      </c>
      <c r="W37" s="46">
        <v>7.4621733149931231</v>
      </c>
      <c r="X37" s="12">
        <f t="shared" si="3"/>
        <v>0.93583868010999083</v>
      </c>
      <c r="Y37" s="12">
        <f t="shared" si="4"/>
        <v>1.0356818869065618</v>
      </c>
      <c r="Z37" s="12">
        <f t="shared" si="12"/>
        <v>10.66884805240538</v>
      </c>
      <c r="AA37" s="12">
        <f t="shared" si="13"/>
        <v>0.48342803030303028</v>
      </c>
      <c r="AB37" s="12">
        <f t="shared" si="14"/>
        <v>0.50876411170528812</v>
      </c>
      <c r="AC37" s="12">
        <f t="shared" si="15"/>
        <v>5.2409210501046459</v>
      </c>
      <c r="AD37" s="12">
        <f t="shared" si="16"/>
        <v>0.51657196969696972</v>
      </c>
      <c r="AE37" s="12">
        <f t="shared" si="17"/>
        <v>0.49123588829471182</v>
      </c>
      <c r="AF37" s="12">
        <f t="shared" si="18"/>
        <v>-4.9046566380906143</v>
      </c>
    </row>
    <row r="38" spans="1:32" x14ac:dyDescent="0.25">
      <c r="A38" s="3">
        <v>42</v>
      </c>
      <c r="B38" s="1" t="s">
        <v>41</v>
      </c>
      <c r="C38" s="4" t="s">
        <v>129</v>
      </c>
      <c r="D38" s="86">
        <v>2</v>
      </c>
      <c r="E38" s="10">
        <v>4772</v>
      </c>
      <c r="F38" s="10">
        <v>7405</v>
      </c>
      <c r="G38" s="10">
        <f t="shared" si="5"/>
        <v>2633</v>
      </c>
      <c r="H38" s="15">
        <f t="shared" si="6"/>
        <v>55.176026823134947</v>
      </c>
      <c r="I38" s="15">
        <f t="shared" si="0"/>
        <v>1.3259465036139816E-3</v>
      </c>
      <c r="J38" s="13">
        <v>4645</v>
      </c>
      <c r="K38" s="13">
        <v>6683</v>
      </c>
      <c r="L38" s="13">
        <f t="shared" si="7"/>
        <v>2038</v>
      </c>
      <c r="M38" s="12">
        <f t="shared" si="8"/>
        <v>43.87513455328309</v>
      </c>
      <c r="N38" s="12">
        <f t="shared" si="1"/>
        <v>2.0641949747005994E-3</v>
      </c>
      <c r="O38" s="13">
        <v>127</v>
      </c>
      <c r="P38" s="13">
        <v>722</v>
      </c>
      <c r="Q38" s="13">
        <f t="shared" si="9"/>
        <v>595</v>
      </c>
      <c r="R38" s="12">
        <f t="shared" si="10"/>
        <v>468.50393700787401</v>
      </c>
      <c r="S38" s="12">
        <f t="shared" si="2"/>
        <v>3.0761258871992499E-4</v>
      </c>
      <c r="T38" s="17">
        <v>306</v>
      </c>
      <c r="U38" s="17">
        <v>163</v>
      </c>
      <c r="V38" s="17">
        <f t="shared" si="11"/>
        <v>-143</v>
      </c>
      <c r="W38" s="46">
        <v>-46.732026143790847</v>
      </c>
      <c r="X38" s="12">
        <f t="shared" si="3"/>
        <v>36.574803149606296</v>
      </c>
      <c r="Y38" s="12">
        <f t="shared" si="4"/>
        <v>9.25623268698061</v>
      </c>
      <c r="Z38" s="12">
        <f t="shared" si="12"/>
        <v>-74.692323977469584</v>
      </c>
      <c r="AA38" s="12">
        <f t="shared" si="13"/>
        <v>0.97338642078792958</v>
      </c>
      <c r="AB38" s="12">
        <f t="shared" si="14"/>
        <v>0.90249831195138419</v>
      </c>
      <c r="AC38" s="12">
        <f t="shared" si="15"/>
        <v>-7.2826276720773961</v>
      </c>
      <c r="AD38" s="12">
        <f t="shared" si="16"/>
        <v>2.6613579212070412E-2</v>
      </c>
      <c r="AE38" s="12">
        <f t="shared" si="17"/>
        <v>9.7501688048615795E-2</v>
      </c>
      <c r="AF38" s="12">
        <f t="shared" si="18"/>
        <v>266.36067351810595</v>
      </c>
    </row>
    <row r="39" spans="1:32" x14ac:dyDescent="0.25">
      <c r="A39" s="3">
        <v>43</v>
      </c>
      <c r="B39" s="1" t="s">
        <v>42</v>
      </c>
      <c r="C39" s="4" t="s">
        <v>130</v>
      </c>
      <c r="D39" s="86">
        <v>2</v>
      </c>
      <c r="E39" s="10">
        <v>722277</v>
      </c>
      <c r="F39" s="10">
        <v>610061</v>
      </c>
      <c r="G39" s="10">
        <f t="shared" si="5"/>
        <v>-112216</v>
      </c>
      <c r="H39" s="15">
        <f t="shared" si="6"/>
        <v>-15.536421622175425</v>
      </c>
      <c r="I39" s="15">
        <f t="shared" si="0"/>
        <v>0.10923811612981085</v>
      </c>
      <c r="J39" s="13">
        <v>565578</v>
      </c>
      <c r="K39" s="13">
        <v>459492</v>
      </c>
      <c r="L39" s="13">
        <f t="shared" si="7"/>
        <v>-106086</v>
      </c>
      <c r="M39" s="12">
        <f t="shared" si="8"/>
        <v>-18.75709451216278</v>
      </c>
      <c r="N39" s="12">
        <f t="shared" si="1"/>
        <v>0.14192444670284721</v>
      </c>
      <c r="O39" s="13">
        <v>156699</v>
      </c>
      <c r="P39" s="13">
        <v>150569</v>
      </c>
      <c r="Q39" s="13">
        <f t="shared" si="9"/>
        <v>-6130</v>
      </c>
      <c r="R39" s="12">
        <f t="shared" si="10"/>
        <v>-3.9119585957791685</v>
      </c>
      <c r="S39" s="12">
        <f t="shared" si="2"/>
        <v>6.4150858547050396E-2</v>
      </c>
      <c r="T39" s="17">
        <v>120718</v>
      </c>
      <c r="U39" s="17">
        <v>94288</v>
      </c>
      <c r="V39" s="17">
        <f t="shared" si="11"/>
        <v>-26430</v>
      </c>
      <c r="W39" s="46">
        <v>-21.894000894647021</v>
      </c>
      <c r="X39" s="12">
        <f t="shared" si="3"/>
        <v>3.6093274366779622</v>
      </c>
      <c r="Y39" s="12">
        <f t="shared" si="4"/>
        <v>3.0517038699865178</v>
      </c>
      <c r="Z39" s="12">
        <f t="shared" si="12"/>
        <v>-15.449514527966542</v>
      </c>
      <c r="AA39" s="12">
        <f t="shared" si="13"/>
        <v>0.7830486087747498</v>
      </c>
      <c r="AB39" s="12">
        <f t="shared" si="14"/>
        <v>0.75319025474501733</v>
      </c>
      <c r="AC39" s="12">
        <f t="shared" si="15"/>
        <v>-3.8130907449605616</v>
      </c>
      <c r="AD39" s="12">
        <f t="shared" si="16"/>
        <v>0.21695139122525015</v>
      </c>
      <c r="AE39" s="12">
        <f t="shared" si="17"/>
        <v>0.2468097452549827</v>
      </c>
      <c r="AF39" s="12">
        <f t="shared" si="18"/>
        <v>13.762693044329026</v>
      </c>
    </row>
    <row r="40" spans="1:32" x14ac:dyDescent="0.25">
      <c r="A40" s="3">
        <v>47</v>
      </c>
      <c r="B40" s="1" t="s">
        <v>46</v>
      </c>
      <c r="C40" s="4" t="s">
        <v>134</v>
      </c>
      <c r="D40" s="86">
        <v>8</v>
      </c>
      <c r="E40" s="10">
        <v>8540134</v>
      </c>
      <c r="F40" s="10">
        <v>8512144</v>
      </c>
      <c r="G40" s="10">
        <f t="shared" si="5"/>
        <v>-27990</v>
      </c>
      <c r="H40" s="15">
        <f t="shared" si="6"/>
        <v>-0.32774661381192516</v>
      </c>
      <c r="I40" s="15">
        <f t="shared" si="0"/>
        <v>1.5241927852881474</v>
      </c>
      <c r="J40" s="13">
        <v>4326693</v>
      </c>
      <c r="K40" s="13">
        <v>3743365</v>
      </c>
      <c r="L40" s="13">
        <f t="shared" si="7"/>
        <v>-583328</v>
      </c>
      <c r="M40" s="12">
        <f t="shared" si="8"/>
        <v>-13.48207510909603</v>
      </c>
      <c r="N40" s="12">
        <f t="shared" si="1"/>
        <v>1.1562225380024105</v>
      </c>
      <c r="O40" s="13">
        <v>4213441</v>
      </c>
      <c r="P40" s="13">
        <v>4768779</v>
      </c>
      <c r="Q40" s="13">
        <f t="shared" si="9"/>
        <v>555338</v>
      </c>
      <c r="R40" s="12">
        <f t="shared" si="10"/>
        <v>13.180153703350769</v>
      </c>
      <c r="S40" s="12">
        <f t="shared" si="2"/>
        <v>2.0317679407523754</v>
      </c>
      <c r="T40" s="17">
        <v>2481268</v>
      </c>
      <c r="U40" s="17">
        <v>2469589</v>
      </c>
      <c r="V40" s="17">
        <f t="shared" si="11"/>
        <v>-11679</v>
      </c>
      <c r="W40" s="46">
        <v>-0.47068676176857593</v>
      </c>
      <c r="X40" s="12">
        <f t="shared" si="3"/>
        <v>1.0268787435257787</v>
      </c>
      <c r="Y40" s="12">
        <f t="shared" si="4"/>
        <v>0.78497347014822871</v>
      </c>
      <c r="Z40" s="12">
        <f t="shared" si="12"/>
        <v>-23.557335751928264</v>
      </c>
      <c r="AA40" s="12">
        <f t="shared" si="13"/>
        <v>0.50663057511743959</v>
      </c>
      <c r="AB40" s="12">
        <f t="shared" si="14"/>
        <v>0.43976758381907072</v>
      </c>
      <c r="AC40" s="12">
        <f t="shared" si="15"/>
        <v>-13.197583127088151</v>
      </c>
      <c r="AD40" s="12">
        <f t="shared" si="16"/>
        <v>0.49336942488256041</v>
      </c>
      <c r="AE40" s="12">
        <f t="shared" si="17"/>
        <v>0.56023241618092923</v>
      </c>
      <c r="AF40" s="12">
        <f t="shared" si="18"/>
        <v>13.552317579121279</v>
      </c>
    </row>
    <row r="41" spans="1:32" x14ac:dyDescent="0.25">
      <c r="A41" s="3">
        <v>50</v>
      </c>
      <c r="B41" s="1" t="s">
        <v>49</v>
      </c>
      <c r="C41" s="4" t="s">
        <v>137</v>
      </c>
      <c r="D41" s="86">
        <v>2</v>
      </c>
      <c r="E41" s="10">
        <v>2531284</v>
      </c>
      <c r="F41" s="10">
        <v>2827801</v>
      </c>
      <c r="G41" s="10">
        <f t="shared" si="5"/>
        <v>296517</v>
      </c>
      <c r="H41" s="15">
        <f t="shared" si="6"/>
        <v>11.714094506977489</v>
      </c>
      <c r="I41" s="15">
        <f t="shared" si="0"/>
        <v>0.50634879795626209</v>
      </c>
      <c r="J41" s="13">
        <v>2510534</v>
      </c>
      <c r="K41" s="13">
        <v>2807017</v>
      </c>
      <c r="L41" s="13">
        <f t="shared" si="7"/>
        <v>296483</v>
      </c>
      <c r="M41" s="12">
        <f t="shared" si="8"/>
        <v>11.809559241181361</v>
      </c>
      <c r="N41" s="12">
        <f t="shared" si="1"/>
        <v>0.86701038235809558</v>
      </c>
      <c r="O41" s="13">
        <v>20750</v>
      </c>
      <c r="P41" s="13">
        <v>20784</v>
      </c>
      <c r="Q41" s="13">
        <f t="shared" si="9"/>
        <v>34</v>
      </c>
      <c r="R41" s="12">
        <f t="shared" si="10"/>
        <v>0.1638554216867476</v>
      </c>
      <c r="S41" s="12">
        <f t="shared" si="2"/>
        <v>8.8551524154500301E-3</v>
      </c>
      <c r="T41" s="17">
        <v>1797428</v>
      </c>
      <c r="U41" s="17">
        <v>1945982</v>
      </c>
      <c r="V41" s="17">
        <f t="shared" si="11"/>
        <v>148554</v>
      </c>
      <c r="W41" s="46">
        <v>8.264809494455406</v>
      </c>
      <c r="X41" s="12">
        <f t="shared" si="3"/>
        <v>120.98959036144578</v>
      </c>
      <c r="Y41" s="12">
        <f t="shared" si="4"/>
        <v>135.05663010007697</v>
      </c>
      <c r="Z41" s="12">
        <f t="shared" si="12"/>
        <v>11.626652918327224</v>
      </c>
      <c r="AA41" s="12">
        <f t="shared" si="13"/>
        <v>0.99180257924436765</v>
      </c>
      <c r="AB41" s="12">
        <f t="shared" si="14"/>
        <v>0.99265011929764502</v>
      </c>
      <c r="AC41" s="12">
        <f t="shared" si="15"/>
        <v>8.5454511917390619E-2</v>
      </c>
      <c r="AD41" s="12">
        <f t="shared" si="16"/>
        <v>8.1974207556323193E-3</v>
      </c>
      <c r="AE41" s="12">
        <f t="shared" si="17"/>
        <v>7.3498807023549394E-3</v>
      </c>
      <c r="AF41" s="12">
        <f t="shared" si="18"/>
        <v>-10.339106391422547</v>
      </c>
    </row>
    <row r="42" spans="1:32" x14ac:dyDescent="0.25">
      <c r="A42" s="3">
        <v>56</v>
      </c>
      <c r="B42" s="1" t="s">
        <v>55</v>
      </c>
      <c r="C42" s="4" t="s">
        <v>143</v>
      </c>
      <c r="D42" s="86">
        <v>1</v>
      </c>
      <c r="E42" s="10">
        <v>88364</v>
      </c>
      <c r="F42" s="10">
        <v>90304</v>
      </c>
      <c r="G42" s="10">
        <f t="shared" si="5"/>
        <v>1940</v>
      </c>
      <c r="H42" s="15">
        <f t="shared" si="6"/>
        <v>2.1954642161966547</v>
      </c>
      <c r="I42" s="15">
        <f t="shared" si="0"/>
        <v>1.6169922088096825E-2</v>
      </c>
      <c r="J42" s="13">
        <v>83769</v>
      </c>
      <c r="K42" s="13">
        <v>88176</v>
      </c>
      <c r="L42" s="13">
        <f t="shared" si="7"/>
        <v>4407</v>
      </c>
      <c r="M42" s="12">
        <f t="shared" si="8"/>
        <v>5.2608960355262582</v>
      </c>
      <c r="N42" s="12">
        <f t="shared" si="1"/>
        <v>2.7235142314708968E-2</v>
      </c>
      <c r="O42" s="13">
        <v>4595</v>
      </c>
      <c r="P42" s="13">
        <v>2128</v>
      </c>
      <c r="Q42" s="13">
        <f t="shared" si="9"/>
        <v>-2467</v>
      </c>
      <c r="R42" s="12">
        <f t="shared" si="10"/>
        <v>-53.688792165397167</v>
      </c>
      <c r="S42" s="12">
        <f t="shared" si="2"/>
        <v>9.06647629911358E-4</v>
      </c>
      <c r="T42" s="17">
        <v>5577</v>
      </c>
      <c r="U42" s="17">
        <v>6463</v>
      </c>
      <c r="V42" s="17">
        <f t="shared" si="11"/>
        <v>886</v>
      </c>
      <c r="W42" s="46">
        <v>15.886677425138956</v>
      </c>
      <c r="X42" s="12">
        <f t="shared" si="3"/>
        <v>18.230467899891185</v>
      </c>
      <c r="Y42" s="12">
        <f t="shared" si="4"/>
        <v>41.436090225563909</v>
      </c>
      <c r="Z42" s="12">
        <f t="shared" si="12"/>
        <v>127.29032767069702</v>
      </c>
      <c r="AA42" s="12">
        <f t="shared" si="13"/>
        <v>0.94799918518853832</v>
      </c>
      <c r="AB42" s="12">
        <f t="shared" si="14"/>
        <v>0.97643515237420264</v>
      </c>
      <c r="AC42" s="12">
        <f t="shared" si="15"/>
        <v>2.9995771757977678</v>
      </c>
      <c r="AD42" s="12">
        <f t="shared" si="16"/>
        <v>5.2000814811461682E-2</v>
      </c>
      <c r="AE42" s="12">
        <f t="shared" si="17"/>
        <v>2.3564847625797306E-2</v>
      </c>
      <c r="AF42" s="12">
        <f t="shared" si="18"/>
        <v>-54.683695416627785</v>
      </c>
    </row>
    <row r="43" spans="1:32" x14ac:dyDescent="0.25">
      <c r="A43" s="3">
        <v>59</v>
      </c>
      <c r="B43" s="1" t="s">
        <v>58</v>
      </c>
      <c r="C43" s="4" t="s">
        <v>146</v>
      </c>
      <c r="D43" s="86">
        <v>1</v>
      </c>
      <c r="E43" s="10">
        <v>19086</v>
      </c>
      <c r="F43" s="10">
        <v>21628</v>
      </c>
      <c r="G43" s="10">
        <f t="shared" si="5"/>
        <v>2542</v>
      </c>
      <c r="H43" s="15">
        <f t="shared" si="6"/>
        <v>13.318662894268044</v>
      </c>
      <c r="I43" s="15">
        <f t="shared" si="0"/>
        <v>3.8727307198059683E-3</v>
      </c>
      <c r="J43" s="13">
        <v>18995</v>
      </c>
      <c r="K43" s="13">
        <v>21546</v>
      </c>
      <c r="L43" s="13">
        <f t="shared" si="7"/>
        <v>2551</v>
      </c>
      <c r="M43" s="12">
        <f t="shared" si="8"/>
        <v>13.429849960515924</v>
      </c>
      <c r="N43" s="12">
        <f t="shared" si="1"/>
        <v>6.6549670694148006E-3</v>
      </c>
      <c r="O43" s="13">
        <v>91</v>
      </c>
      <c r="P43" s="13">
        <v>82</v>
      </c>
      <c r="Q43" s="13">
        <f t="shared" si="9"/>
        <v>-9</v>
      </c>
      <c r="R43" s="12">
        <f t="shared" si="10"/>
        <v>-9.8901098901098834</v>
      </c>
      <c r="S43" s="12">
        <f t="shared" si="2"/>
        <v>3.4936609799215855E-5</v>
      </c>
      <c r="T43" s="17">
        <v>13192</v>
      </c>
      <c r="U43" s="17">
        <v>14506</v>
      </c>
      <c r="V43" s="17">
        <f t="shared" si="11"/>
        <v>1314</v>
      </c>
      <c r="W43" s="46">
        <v>9.9605821710127458</v>
      </c>
      <c r="X43" s="12">
        <f t="shared" si="3"/>
        <v>208.73626373626374</v>
      </c>
      <c r="Y43" s="12">
        <f t="shared" si="4"/>
        <v>262.7560975609756</v>
      </c>
      <c r="Z43" s="12">
        <f t="shared" si="12"/>
        <v>25.879467639109137</v>
      </c>
      <c r="AA43" s="12">
        <f t="shared" si="13"/>
        <v>0.99523210730378286</v>
      </c>
      <c r="AB43" s="12">
        <f t="shared" si="14"/>
        <v>0.99620861845755504</v>
      </c>
      <c r="AC43" s="12">
        <f t="shared" si="15"/>
        <v>9.8118935935232798E-2</v>
      </c>
      <c r="AD43" s="12">
        <f t="shared" si="16"/>
        <v>4.7678926962171223E-3</v>
      </c>
      <c r="AE43" s="12">
        <f t="shared" si="17"/>
        <v>3.7913815424449786E-3</v>
      </c>
      <c r="AF43" s="12">
        <f t="shared" si="18"/>
        <v>-20.480980088895748</v>
      </c>
    </row>
    <row r="44" spans="1:32" x14ac:dyDescent="0.25">
      <c r="A44" s="3">
        <v>60</v>
      </c>
      <c r="B44" s="1" t="s">
        <v>59</v>
      </c>
      <c r="C44" s="4" t="s">
        <v>147</v>
      </c>
      <c r="D44" s="86">
        <v>10</v>
      </c>
      <c r="E44" s="10">
        <v>10187676</v>
      </c>
      <c r="F44" s="10">
        <v>11395070</v>
      </c>
      <c r="G44" s="10">
        <f t="shared" si="5"/>
        <v>1207394</v>
      </c>
      <c r="H44" s="15">
        <f t="shared" si="6"/>
        <v>11.851515497744529</v>
      </c>
      <c r="I44" s="15">
        <f t="shared" si="0"/>
        <v>2.0404123193702328</v>
      </c>
      <c r="J44" s="13">
        <v>6342454</v>
      </c>
      <c r="K44" s="13">
        <v>7973557</v>
      </c>
      <c r="L44" s="13">
        <f t="shared" si="7"/>
        <v>1631103</v>
      </c>
      <c r="M44" s="12">
        <f t="shared" si="8"/>
        <v>25.717222387422908</v>
      </c>
      <c r="N44" s="12">
        <f t="shared" si="1"/>
        <v>2.4628125527291314</v>
      </c>
      <c r="O44" s="13">
        <v>3845222</v>
      </c>
      <c r="P44" s="13">
        <v>3421513</v>
      </c>
      <c r="Q44" s="13">
        <f t="shared" si="9"/>
        <v>-423709</v>
      </c>
      <c r="R44" s="12">
        <f t="shared" si="10"/>
        <v>-11.019103708446494</v>
      </c>
      <c r="S44" s="12">
        <f t="shared" si="2"/>
        <v>1.4577568854139566</v>
      </c>
      <c r="T44" s="17">
        <v>4104814</v>
      </c>
      <c r="U44" s="17">
        <v>4700628</v>
      </c>
      <c r="V44" s="17">
        <f t="shared" si="11"/>
        <v>595814</v>
      </c>
      <c r="W44" s="46">
        <v>14.515006039250494</v>
      </c>
      <c r="X44" s="12">
        <f t="shared" si="3"/>
        <v>1.6494376657576597</v>
      </c>
      <c r="Y44" s="12">
        <f t="shared" si="4"/>
        <v>2.3304184435365292</v>
      </c>
      <c r="Z44" s="12">
        <f t="shared" si="12"/>
        <v>41.285632789649242</v>
      </c>
      <c r="AA44" s="12">
        <f t="shared" si="13"/>
        <v>0.62256141636227924</v>
      </c>
      <c r="AB44" s="12">
        <f t="shared" si="14"/>
        <v>0.69973743030977431</v>
      </c>
      <c r="AC44" s="12">
        <f t="shared" si="15"/>
        <v>12.396530192707118</v>
      </c>
      <c r="AD44" s="12">
        <f t="shared" si="16"/>
        <v>0.3774385836377207</v>
      </c>
      <c r="AE44" s="12">
        <f t="shared" si="17"/>
        <v>0.30026256969022569</v>
      </c>
      <c r="AF44" s="12">
        <f t="shared" si="18"/>
        <v>-20.447303824553174</v>
      </c>
    </row>
    <row r="45" spans="1:32" x14ac:dyDescent="0.25">
      <c r="A45" s="3">
        <v>64</v>
      </c>
      <c r="B45" s="1" t="s">
        <v>63</v>
      </c>
      <c r="C45" s="4" t="s">
        <v>151</v>
      </c>
      <c r="D45" s="86">
        <v>2</v>
      </c>
      <c r="E45" s="10">
        <v>10053</v>
      </c>
      <c r="F45" s="10">
        <v>824016</v>
      </c>
      <c r="G45" s="10">
        <f t="shared" si="5"/>
        <v>813963</v>
      </c>
      <c r="H45" s="15">
        <f>F45/E45*100-100</f>
        <v>8096.7173977917046</v>
      </c>
      <c r="I45" s="15">
        <f t="shared" si="0"/>
        <v>0.14754910656610112</v>
      </c>
      <c r="J45" s="13">
        <v>9420</v>
      </c>
      <c r="K45" s="13">
        <v>219841</v>
      </c>
      <c r="L45" s="13">
        <f t="shared" si="7"/>
        <v>210421</v>
      </c>
      <c r="M45" s="12">
        <f t="shared" si="8"/>
        <v>2233.7685774946922</v>
      </c>
      <c r="N45" s="12">
        <f t="shared" si="1"/>
        <v>6.7902841154145507E-2</v>
      </c>
      <c r="O45" s="13">
        <v>633</v>
      </c>
      <c r="P45" s="13">
        <v>604175</v>
      </c>
      <c r="Q45" s="13">
        <f t="shared" si="9"/>
        <v>603542</v>
      </c>
      <c r="R45" s="12">
        <f t="shared" si="10"/>
        <v>95346.287519747246</v>
      </c>
      <c r="S45" s="12">
        <f t="shared" si="2"/>
        <v>0.25741251494440537</v>
      </c>
      <c r="T45" s="17">
        <v>1709</v>
      </c>
      <c r="U45" s="17">
        <v>3350</v>
      </c>
      <c r="V45" s="17">
        <f t="shared" si="11"/>
        <v>1641</v>
      </c>
      <c r="W45" s="46">
        <v>96.021064950263309</v>
      </c>
      <c r="X45" s="12">
        <f t="shared" si="3"/>
        <v>14.881516587677725</v>
      </c>
      <c r="Y45" s="12">
        <f t="shared" si="4"/>
        <v>0.3638697397277279</v>
      </c>
      <c r="Z45" s="12">
        <f t="shared" si="12"/>
        <v>-97.554888054695837</v>
      </c>
      <c r="AA45" s="12">
        <f t="shared" si="13"/>
        <v>0.93703372127723072</v>
      </c>
      <c r="AB45" s="12">
        <f t="shared" si="14"/>
        <v>0.26679214966699677</v>
      </c>
      <c r="AC45" s="12">
        <f t="shared" si="15"/>
        <v>-71.528009760060314</v>
      </c>
      <c r="AD45" s="12">
        <f t="shared" si="16"/>
        <v>6.2966278722769317E-2</v>
      </c>
      <c r="AE45" s="12">
        <f t="shared" si="17"/>
        <v>0.73320785033300329</v>
      </c>
      <c r="AF45" s="12">
        <f t="shared" si="18"/>
        <v>1064.4452637279119</v>
      </c>
    </row>
    <row r="46" spans="1:32" x14ac:dyDescent="0.25">
      <c r="A46" s="3">
        <v>76</v>
      </c>
      <c r="B46" s="1" t="s">
        <v>75</v>
      </c>
      <c r="C46" s="4" t="s">
        <v>163</v>
      </c>
      <c r="D46" s="86">
        <v>3</v>
      </c>
      <c r="E46" s="10">
        <v>811811</v>
      </c>
      <c r="F46" s="10">
        <v>989857</v>
      </c>
      <c r="G46" s="10">
        <f t="shared" si="5"/>
        <v>178046</v>
      </c>
      <c r="H46" s="15">
        <f t="shared" si="6"/>
        <v>21.931952141569894</v>
      </c>
      <c r="I46" s="15">
        <f t="shared" si="0"/>
        <v>0.17724475735689738</v>
      </c>
      <c r="J46" s="13">
        <v>579217</v>
      </c>
      <c r="K46" s="13">
        <v>630407</v>
      </c>
      <c r="L46" s="13">
        <f t="shared" si="7"/>
        <v>51190</v>
      </c>
      <c r="M46" s="12">
        <f t="shared" si="8"/>
        <v>8.83779308963652</v>
      </c>
      <c r="N46" s="12">
        <f t="shared" si="1"/>
        <v>0.1947153915032292</v>
      </c>
      <c r="O46" s="13">
        <v>232594</v>
      </c>
      <c r="P46" s="13">
        <v>359450</v>
      </c>
      <c r="Q46" s="13">
        <f t="shared" si="9"/>
        <v>126856</v>
      </c>
      <c r="R46" s="12">
        <f t="shared" si="10"/>
        <v>54.539669982888626</v>
      </c>
      <c r="S46" s="12">
        <f t="shared" si="2"/>
        <v>0.1531459072235139</v>
      </c>
      <c r="T46" s="17">
        <v>182861</v>
      </c>
      <c r="U46" s="17">
        <v>160037</v>
      </c>
      <c r="V46" s="17">
        <f t="shared" si="11"/>
        <v>-22824</v>
      </c>
      <c r="W46" s="46">
        <v>-12.48161171600286</v>
      </c>
      <c r="X46" s="12">
        <f t="shared" si="3"/>
        <v>2.4902491035882268</v>
      </c>
      <c r="Y46" s="12">
        <f t="shared" si="4"/>
        <v>1.7538099874808735</v>
      </c>
      <c r="Z46" s="12">
        <f t="shared" si="12"/>
        <v>-29.572909595518382</v>
      </c>
      <c r="AA46" s="12">
        <f t="shared" si="13"/>
        <v>0.71348749893756058</v>
      </c>
      <c r="AB46" s="12">
        <f t="shared" si="14"/>
        <v>0.63686673933709614</v>
      </c>
      <c r="AC46" s="12">
        <f t="shared" si="15"/>
        <v>-10.738907088709865</v>
      </c>
      <c r="AD46" s="12">
        <f t="shared" si="16"/>
        <v>0.28651250106243942</v>
      </c>
      <c r="AE46" s="12">
        <f t="shared" si="17"/>
        <v>0.36313326066290386</v>
      </c>
      <c r="AF46" s="12">
        <f t="shared" si="18"/>
        <v>26.742553751176999</v>
      </c>
    </row>
    <row r="47" spans="1:32" x14ac:dyDescent="0.25">
      <c r="A47" s="3">
        <v>82</v>
      </c>
      <c r="B47" s="1" t="s">
        <v>81</v>
      </c>
      <c r="C47" s="4" t="s">
        <v>169</v>
      </c>
      <c r="D47" s="86">
        <v>1</v>
      </c>
      <c r="E47" s="10">
        <v>940480</v>
      </c>
      <c r="F47" s="10">
        <v>939350</v>
      </c>
      <c r="G47" s="10">
        <f t="shared" si="5"/>
        <v>-1130</v>
      </c>
      <c r="H47" s="15">
        <f t="shared" si="6"/>
        <v>-0.12015141204490476</v>
      </c>
      <c r="I47" s="15">
        <f t="shared" si="0"/>
        <v>0.16820092480348325</v>
      </c>
      <c r="J47" s="13">
        <v>598968</v>
      </c>
      <c r="K47" s="13">
        <v>554207</v>
      </c>
      <c r="L47" s="13">
        <f t="shared" si="7"/>
        <v>-44761</v>
      </c>
      <c r="M47" s="12">
        <f t="shared" si="8"/>
        <v>-7.4730202615164671</v>
      </c>
      <c r="N47" s="12">
        <f t="shared" si="1"/>
        <v>0.17117930635102424</v>
      </c>
      <c r="O47" s="13">
        <v>341512</v>
      </c>
      <c r="P47" s="13">
        <v>385143</v>
      </c>
      <c r="Q47" s="13">
        <f t="shared" si="9"/>
        <v>43631</v>
      </c>
      <c r="R47" s="12">
        <f t="shared" si="10"/>
        <v>12.775832181592435</v>
      </c>
      <c r="S47" s="12">
        <f t="shared" si="2"/>
        <v>0.16409256960852919</v>
      </c>
      <c r="T47" s="17">
        <v>359548</v>
      </c>
      <c r="U47" s="17">
        <v>379100</v>
      </c>
      <c r="V47" s="17">
        <f t="shared" si="11"/>
        <v>19552</v>
      </c>
      <c r="W47" s="46">
        <v>5.4379387453135593</v>
      </c>
      <c r="X47" s="12">
        <f t="shared" si="3"/>
        <v>1.7538710206376349</v>
      </c>
      <c r="Y47" s="12">
        <f t="shared" si="4"/>
        <v>1.4389642288708351</v>
      </c>
      <c r="Z47" s="12">
        <f t="shared" si="12"/>
        <v>-17.954957238093414</v>
      </c>
      <c r="AA47" s="12">
        <f t="shared" si="13"/>
        <v>0.63687478734263359</v>
      </c>
      <c r="AB47" s="12">
        <f t="shared" si="14"/>
        <v>0.5899898866237292</v>
      </c>
      <c r="AC47" s="12">
        <f t="shared" si="15"/>
        <v>-7.361714052856783</v>
      </c>
      <c r="AD47" s="12">
        <f t="shared" si="16"/>
        <v>0.36312521265736647</v>
      </c>
      <c r="AE47" s="12">
        <f t="shared" si="17"/>
        <v>0.4100101133762708</v>
      </c>
      <c r="AF47" s="12">
        <f t="shared" si="18"/>
        <v>12.91149693952633</v>
      </c>
    </row>
    <row r="48" spans="1:32" ht="21" customHeight="1" x14ac:dyDescent="0.25">
      <c r="A48" s="75">
        <v>87</v>
      </c>
      <c r="B48" s="76" t="s">
        <v>86</v>
      </c>
      <c r="C48" s="77" t="s">
        <v>174</v>
      </c>
      <c r="D48" s="86">
        <v>4</v>
      </c>
      <c r="E48" s="78">
        <v>544255</v>
      </c>
      <c r="F48" s="78">
        <v>554199</v>
      </c>
      <c r="G48" s="78">
        <f t="shared" si="5"/>
        <v>9944</v>
      </c>
      <c r="H48" s="79">
        <f t="shared" si="6"/>
        <v>1.8270847305031737</v>
      </c>
      <c r="I48" s="79">
        <f t="shared" si="0"/>
        <v>9.9235412067031056E-2</v>
      </c>
      <c r="J48" s="80">
        <v>293435</v>
      </c>
      <c r="K48" s="80">
        <v>303573</v>
      </c>
      <c r="L48" s="80">
        <f t="shared" si="7"/>
        <v>10138</v>
      </c>
      <c r="M48" s="81">
        <f t="shared" si="8"/>
        <v>3.4549389132175747</v>
      </c>
      <c r="N48" s="81">
        <f t="shared" si="1"/>
        <v>9.3765354040817747E-2</v>
      </c>
      <c r="O48" s="80">
        <v>250820</v>
      </c>
      <c r="P48" s="80">
        <v>250626</v>
      </c>
      <c r="Q48" s="80">
        <f t="shared" si="9"/>
        <v>-194</v>
      </c>
      <c r="R48" s="81">
        <f t="shared" si="10"/>
        <v>-7.7346304122485776E-2</v>
      </c>
      <c r="S48" s="81">
        <f t="shared" si="2"/>
        <v>0.10678076545778384</v>
      </c>
      <c r="T48" s="82">
        <v>196558</v>
      </c>
      <c r="U48" s="82">
        <v>173937</v>
      </c>
      <c r="V48" s="82">
        <f t="shared" si="11"/>
        <v>-22621</v>
      </c>
      <c r="W48" s="83">
        <v>-11.508562358184349</v>
      </c>
      <c r="X48" s="81">
        <f t="shared" si="3"/>
        <v>1.1699027190814129</v>
      </c>
      <c r="Y48" s="81">
        <f t="shared" si="4"/>
        <v>1.2112590074453569</v>
      </c>
      <c r="Z48" s="81">
        <f t="shared" si="12"/>
        <v>3.5350194242147097</v>
      </c>
      <c r="AA48" s="81">
        <f t="shared" si="13"/>
        <v>0.53914984703861246</v>
      </c>
      <c r="AB48" s="81">
        <f t="shared" si="14"/>
        <v>0.54776894220307148</v>
      </c>
      <c r="AC48" s="81">
        <f t="shared" si="15"/>
        <v>1.5986455735452978</v>
      </c>
      <c r="AD48" s="81">
        <f t="shared" si="16"/>
        <v>0.46085015296138759</v>
      </c>
      <c r="AE48" s="81">
        <f t="shared" si="17"/>
        <v>0.45223105779692852</v>
      </c>
      <c r="AF48" s="81">
        <f t="shared" si="18"/>
        <v>-1.8702598033381292</v>
      </c>
    </row>
    <row r="49" spans="1:34" ht="21" customHeight="1" x14ac:dyDescent="0.25">
      <c r="A49" s="7"/>
      <c r="B49" s="6" t="s">
        <v>185</v>
      </c>
      <c r="C49" s="6"/>
      <c r="D49" s="64">
        <f>SUM(D5:D48)</f>
        <v>965</v>
      </c>
      <c r="E49" s="64">
        <f>SUM(E5:E48)</f>
        <v>558825818.51999998</v>
      </c>
      <c r="F49" s="64">
        <f>SUM(F5:F48)</f>
        <v>558468986.48000002</v>
      </c>
      <c r="G49" s="18">
        <f t="shared" si="5"/>
        <v>-356832.03999996185</v>
      </c>
      <c r="H49" s="65">
        <f>F49/E49*100-100</f>
        <v>-6.3853892961674319E-2</v>
      </c>
      <c r="I49" s="64">
        <f t="shared" ref="I49" si="19">SUM(I5:I48)</f>
        <v>100.00000000000004</v>
      </c>
      <c r="J49" s="64">
        <f>SUM(J5:J48)</f>
        <v>324469807.63999999</v>
      </c>
      <c r="K49" s="64">
        <f>SUM(K5:K48)</f>
        <v>323758176.04000002</v>
      </c>
      <c r="L49" s="64">
        <f>SUM(L5:L48)</f>
        <v>-711631.59999999963</v>
      </c>
      <c r="M49" s="12">
        <f t="shared" si="8"/>
        <v>-0.21932136157010973</v>
      </c>
      <c r="N49" s="64">
        <f>SUM(N5:N48)</f>
        <v>99.999999999999972</v>
      </c>
      <c r="O49" s="64">
        <f>SUM(O5:O48)</f>
        <v>234356010.88</v>
      </c>
      <c r="P49" s="64">
        <f>SUM(P5:P48)</f>
        <v>234710810.44</v>
      </c>
      <c r="Q49" s="64">
        <f>SUM(Q5:Q48)</f>
        <v>354799.56000000052</v>
      </c>
      <c r="R49" s="66">
        <f>P49/O49*100-100</f>
        <v>0.15139341153134467</v>
      </c>
      <c r="S49" s="64">
        <f t="shared" ref="S49" si="20">SUM(S5:S48)</f>
        <v>100</v>
      </c>
      <c r="T49" s="64">
        <f>SUM(T5:T48)</f>
        <v>155622656.68000001</v>
      </c>
      <c r="U49" s="64">
        <f>SUM(U5:U48)</f>
        <v>135604841.28</v>
      </c>
      <c r="V49" s="64">
        <f>SUM(V5:V48)</f>
        <v>-20017815.399999999</v>
      </c>
      <c r="W49" s="66">
        <f>U49/T49*100-100</f>
        <v>-12.8630469541217</v>
      </c>
      <c r="X49" s="65">
        <f t="shared" si="3"/>
        <v>1.38451668647894</v>
      </c>
      <c r="Y49" s="65">
        <f t="shared" si="4"/>
        <v>1.3793918372701608</v>
      </c>
      <c r="Z49" s="66">
        <f>Y49/X49*100-100</f>
        <v>-0.37015438375196652</v>
      </c>
      <c r="AA49" s="65">
        <f>J49/E49</f>
        <v>0.58062780366757061</v>
      </c>
      <c r="AB49" s="65">
        <f>K49/F49</f>
        <v>0.57972453954986902</v>
      </c>
      <c r="AC49" s="66">
        <f>AB49/AA49*100-100</f>
        <v>-0.15556680406898238</v>
      </c>
      <c r="AD49" s="73">
        <f>O49/E49</f>
        <v>0.41937219633242939</v>
      </c>
      <c r="AE49" s="73">
        <f>P49/F49</f>
        <v>0.42027546045013103</v>
      </c>
      <c r="AF49" s="66">
        <f>AE49/AD49*100-100</f>
        <v>0.21538483609573689</v>
      </c>
    </row>
    <row r="50" spans="1:34" ht="19.5" customHeight="1" x14ac:dyDescent="0.25"/>
    <row r="51" spans="1:34" s="9" customFormat="1" ht="23.45" customHeight="1" x14ac:dyDescent="0.2">
      <c r="A51" s="90" t="s">
        <v>181</v>
      </c>
      <c r="B51" s="90" t="s">
        <v>223</v>
      </c>
      <c r="C51" s="91" t="s">
        <v>234</v>
      </c>
      <c r="D51" s="91" t="s">
        <v>272</v>
      </c>
      <c r="E51" s="87" t="s">
        <v>186</v>
      </c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9"/>
      <c r="X51" s="87" t="s">
        <v>270</v>
      </c>
      <c r="Y51" s="88"/>
      <c r="Z51" s="88"/>
      <c r="AA51" s="88"/>
      <c r="AB51" s="88"/>
      <c r="AC51" s="88"/>
      <c r="AD51" s="88"/>
      <c r="AE51" s="88"/>
      <c r="AF51" s="89"/>
      <c r="AG51" s="6"/>
      <c r="AH51" s="6"/>
    </row>
    <row r="52" spans="1:34" s="9" customFormat="1" ht="30.75" customHeight="1" x14ac:dyDescent="0.2">
      <c r="A52" s="90"/>
      <c r="B52" s="90"/>
      <c r="C52" s="91"/>
      <c r="D52" s="91"/>
      <c r="E52" s="90" t="s">
        <v>273</v>
      </c>
      <c r="F52" s="90"/>
      <c r="G52" s="90"/>
      <c r="H52" s="90"/>
      <c r="I52" s="90"/>
      <c r="J52" s="90" t="s">
        <v>274</v>
      </c>
      <c r="K52" s="90"/>
      <c r="L52" s="90"/>
      <c r="M52" s="90"/>
      <c r="N52" s="90"/>
      <c r="O52" s="90" t="s">
        <v>275</v>
      </c>
      <c r="P52" s="90"/>
      <c r="Q52" s="90"/>
      <c r="R52" s="90"/>
      <c r="S52" s="90"/>
      <c r="T52" s="90" t="s">
        <v>183</v>
      </c>
      <c r="U52" s="90"/>
      <c r="V52" s="90"/>
      <c r="W52" s="90"/>
      <c r="X52" s="91" t="s">
        <v>232</v>
      </c>
      <c r="Y52" s="91"/>
      <c r="Z52" s="91"/>
      <c r="AA52" s="91" t="s">
        <v>268</v>
      </c>
      <c r="AB52" s="91"/>
      <c r="AC52" s="91"/>
      <c r="AD52" s="91" t="s">
        <v>269</v>
      </c>
      <c r="AE52" s="91"/>
      <c r="AF52" s="91"/>
      <c r="AG52" s="6"/>
      <c r="AH52" s="6"/>
    </row>
    <row r="53" spans="1:34" s="9" customFormat="1" ht="29.25" customHeight="1" x14ac:dyDescent="0.2">
      <c r="A53" s="90"/>
      <c r="B53" s="90"/>
      <c r="C53" s="91"/>
      <c r="D53" s="91"/>
      <c r="E53" s="62">
        <v>2022</v>
      </c>
      <c r="F53" s="62">
        <v>2023</v>
      </c>
      <c r="G53" s="6" t="s">
        <v>266</v>
      </c>
      <c r="H53" s="6" t="s">
        <v>267</v>
      </c>
      <c r="I53" s="6" t="s">
        <v>233</v>
      </c>
      <c r="J53" s="62">
        <v>2022</v>
      </c>
      <c r="K53" s="62">
        <v>2023</v>
      </c>
      <c r="L53" s="6" t="s">
        <v>266</v>
      </c>
      <c r="M53" s="6" t="s">
        <v>267</v>
      </c>
      <c r="N53" s="6" t="s">
        <v>233</v>
      </c>
      <c r="O53" s="62">
        <v>2022</v>
      </c>
      <c r="P53" s="62">
        <v>2023</v>
      </c>
      <c r="Q53" s="6" t="s">
        <v>266</v>
      </c>
      <c r="R53" s="6" t="s">
        <v>267</v>
      </c>
      <c r="S53" s="6" t="s">
        <v>233</v>
      </c>
      <c r="T53" s="62">
        <v>2022</v>
      </c>
      <c r="U53" s="62">
        <v>2023</v>
      </c>
      <c r="V53" s="6" t="s">
        <v>266</v>
      </c>
      <c r="W53" s="6" t="s">
        <v>267</v>
      </c>
      <c r="X53" s="62">
        <v>2022</v>
      </c>
      <c r="Y53" s="62">
        <v>2023</v>
      </c>
      <c r="Z53" s="62" t="s">
        <v>177</v>
      </c>
      <c r="AA53" s="62">
        <v>2022</v>
      </c>
      <c r="AB53" s="62">
        <v>2023</v>
      </c>
      <c r="AC53" s="62" t="s">
        <v>177</v>
      </c>
      <c r="AD53" s="62">
        <v>2022</v>
      </c>
      <c r="AE53" s="62">
        <v>2023</v>
      </c>
      <c r="AF53" s="62" t="s">
        <v>177</v>
      </c>
      <c r="AG53" s="6"/>
      <c r="AH53" s="6"/>
    </row>
    <row r="54" spans="1:34" ht="14.45" customHeight="1" x14ac:dyDescent="0.25">
      <c r="A54" s="7">
        <v>1</v>
      </c>
      <c r="B54" s="47" t="s">
        <v>187</v>
      </c>
      <c r="C54" s="48">
        <v>1</v>
      </c>
      <c r="D54" s="7">
        <v>288</v>
      </c>
      <c r="E54" s="13">
        <v>168734682</v>
      </c>
      <c r="F54" s="13">
        <v>166085240</v>
      </c>
      <c r="G54" s="13">
        <f>F54-E54</f>
        <v>-2649442</v>
      </c>
      <c r="H54" s="12">
        <f>F54/E54*100-100</f>
        <v>-1.570182234379061</v>
      </c>
      <c r="I54" s="12">
        <f>F54/$F$90*100</f>
        <v>29.739384642793926</v>
      </c>
      <c r="J54" s="18">
        <v>90426051</v>
      </c>
      <c r="K54" s="18">
        <v>87569162</v>
      </c>
      <c r="L54" s="63">
        <f>K54-E54</f>
        <v>-81165520</v>
      </c>
      <c r="M54" s="12">
        <f t="shared" ref="M54:M89" si="21">K54/J54*100-100</f>
        <v>-3.1593649931699446</v>
      </c>
      <c r="N54" s="12">
        <f>K54/$K$90*100</f>
        <v>27.047706739359974</v>
      </c>
      <c r="O54" s="18">
        <v>78308631</v>
      </c>
      <c r="P54" s="18">
        <v>78516078</v>
      </c>
      <c r="Q54" s="18">
        <f>P54-O54</f>
        <v>207447</v>
      </c>
      <c r="R54" s="12">
        <f>P54/O54*100-100</f>
        <v>0.26490949637467054</v>
      </c>
      <c r="S54" s="12">
        <f>P54/$P$90*100</f>
        <v>33.452263171351184</v>
      </c>
      <c r="T54" s="13">
        <v>38216424</v>
      </c>
      <c r="U54" s="13">
        <v>32402810</v>
      </c>
      <c r="V54" s="13">
        <f>U54-T54</f>
        <v>-5813614</v>
      </c>
      <c r="W54" s="12">
        <v>-15.212344305160528</v>
      </c>
      <c r="X54" s="19">
        <f t="shared" ref="X54:X90" si="22">J54/O54</f>
        <v>1.1547392649476913</v>
      </c>
      <c r="Y54" s="19">
        <f t="shared" ref="Y54:Y90" si="23">K54/P54</f>
        <v>1.1153022951553948</v>
      </c>
      <c r="Z54" s="19">
        <f>Y54/X54*100-100</f>
        <v>-3.4152272282940856</v>
      </c>
      <c r="AA54" s="19">
        <f>J54/E54</f>
        <v>0.53590672603987843</v>
      </c>
      <c r="AB54" s="19">
        <f>K54/F54</f>
        <v>0.52725433036674418</v>
      </c>
      <c r="AC54" s="19">
        <f>AB54/AA54*100-100</f>
        <v>-1.6145338829896332</v>
      </c>
      <c r="AD54" s="19">
        <f>O54/E54</f>
        <v>0.46409327396012162</v>
      </c>
      <c r="AE54" s="19">
        <f>P54/F54</f>
        <v>0.47274566963325582</v>
      </c>
      <c r="AF54" s="19">
        <f>AE54/AD54*100-100</f>
        <v>1.864365669276566</v>
      </c>
      <c r="AG54" s="7"/>
      <c r="AH54" s="7"/>
    </row>
    <row r="55" spans="1:34" ht="19.5" customHeight="1" x14ac:dyDescent="0.25">
      <c r="A55" s="7">
        <v>2</v>
      </c>
      <c r="B55" s="47" t="s">
        <v>188</v>
      </c>
      <c r="C55" s="48">
        <v>2</v>
      </c>
      <c r="D55" s="7">
        <v>110</v>
      </c>
      <c r="E55" s="13">
        <v>51963904</v>
      </c>
      <c r="F55" s="13">
        <v>58458334</v>
      </c>
      <c r="G55" s="13">
        <f t="shared" ref="G55:G89" si="24">F55-E55</f>
        <v>6494430</v>
      </c>
      <c r="H55" s="12">
        <f t="shared" ref="H55:H89" si="25">F55/E55*100-100</f>
        <v>12.497963971298233</v>
      </c>
      <c r="I55" s="12">
        <f t="shared" ref="I55:I89" si="26">F55/$F$90*100</f>
        <v>10.467606154544002</v>
      </c>
      <c r="J55" s="18">
        <v>31854455</v>
      </c>
      <c r="K55" s="18">
        <v>37030739</v>
      </c>
      <c r="L55" s="63">
        <f t="shared" ref="L55:L89" si="27">K55-E55</f>
        <v>-14933165</v>
      </c>
      <c r="M55" s="12">
        <f t="shared" si="21"/>
        <v>16.24979614311404</v>
      </c>
      <c r="N55" s="12">
        <f t="shared" ref="N55:N89" si="28">K55/$K$90*100</f>
        <v>11.437777248728043</v>
      </c>
      <c r="O55" s="18">
        <v>20109449</v>
      </c>
      <c r="P55" s="18">
        <v>21427595</v>
      </c>
      <c r="Q55" s="18">
        <f t="shared" ref="Q55:Q89" si="29">P55-O55</f>
        <v>1318146</v>
      </c>
      <c r="R55" s="12">
        <f t="shared" ref="R55:R89" si="30">P55/O55*100-100</f>
        <v>6.5548588626172659</v>
      </c>
      <c r="S55" s="12">
        <f t="shared" ref="S55:S89" si="31">P55/$P$90*100</f>
        <v>9.129360066471083</v>
      </c>
      <c r="T55" s="13">
        <v>15452814</v>
      </c>
      <c r="U55" s="13">
        <v>9680531</v>
      </c>
      <c r="V55" s="13">
        <f t="shared" ref="V55:V89" si="32">U55-T55</f>
        <v>-5772283</v>
      </c>
      <c r="W55" s="12">
        <v>-37.354251465137679</v>
      </c>
      <c r="X55" s="19">
        <f t="shared" si="22"/>
        <v>1.5840540931777891</v>
      </c>
      <c r="Y55" s="19">
        <f t="shared" si="23"/>
        <v>1.7281799007308101</v>
      </c>
      <c r="Z55" s="19">
        <f t="shared" ref="Z55:Z89" si="33">Y55/X55*100-100</f>
        <v>9.0985407741908944</v>
      </c>
      <c r="AA55" s="19">
        <f t="shared" ref="AA55:AA89" si="34">J55/E55</f>
        <v>0.61301119715716512</v>
      </c>
      <c r="AB55" s="19">
        <f t="shared" ref="AB55:AB89" si="35">K55/F55</f>
        <v>0.63345525720934848</v>
      </c>
      <c r="AC55" s="19">
        <f t="shared" ref="AC55:AC89" si="36">AB55/AA55*100-100</f>
        <v>3.3350222878460585</v>
      </c>
      <c r="AD55" s="19">
        <f t="shared" ref="AD55:AD89" si="37">O55/E55</f>
        <v>0.38698880284283488</v>
      </c>
      <c r="AE55" s="19">
        <f t="shared" ref="AE55:AE89" si="38">P55/F55</f>
        <v>0.36654474279065152</v>
      </c>
      <c r="AF55" s="19">
        <f t="shared" ref="AF55:AF89" si="39">AE55/AD55*100-100</f>
        <v>-5.2828557059016958</v>
      </c>
      <c r="AG55" s="7"/>
      <c r="AH55" s="7"/>
    </row>
    <row r="56" spans="1:34" ht="17.45" customHeight="1" x14ac:dyDescent="0.25">
      <c r="A56" s="7">
        <v>3</v>
      </c>
      <c r="B56" s="47" t="s">
        <v>189</v>
      </c>
      <c r="C56" s="48">
        <v>3</v>
      </c>
      <c r="D56" s="7">
        <v>97</v>
      </c>
      <c r="E56" s="13">
        <v>60869686</v>
      </c>
      <c r="F56" s="13">
        <v>60083529</v>
      </c>
      <c r="G56" s="13">
        <f t="shared" si="24"/>
        <v>-786157</v>
      </c>
      <c r="H56" s="12">
        <f t="shared" si="25"/>
        <v>-1.2915410800706297</v>
      </c>
      <c r="I56" s="12">
        <f t="shared" si="26"/>
        <v>10.75861515224028</v>
      </c>
      <c r="J56" s="18">
        <v>41591221</v>
      </c>
      <c r="K56" s="18">
        <v>41200283</v>
      </c>
      <c r="L56" s="63">
        <f t="shared" si="27"/>
        <v>-19669403</v>
      </c>
      <c r="M56" s="12">
        <f t="shared" si="21"/>
        <v>-0.93995316944409524</v>
      </c>
      <c r="N56" s="12">
        <f t="shared" si="28"/>
        <v>12.725634763555671</v>
      </c>
      <c r="O56" s="18">
        <v>19278465</v>
      </c>
      <c r="P56" s="18">
        <v>18883246</v>
      </c>
      <c r="Q56" s="18">
        <f t="shared" si="29"/>
        <v>-395219</v>
      </c>
      <c r="R56" s="12">
        <f t="shared" si="30"/>
        <v>-2.0500542963353183</v>
      </c>
      <c r="S56" s="12">
        <f t="shared" si="31"/>
        <v>8.0453243566415082</v>
      </c>
      <c r="T56" s="13">
        <v>21124565</v>
      </c>
      <c r="U56" s="13">
        <v>18116810</v>
      </c>
      <c r="V56" s="13">
        <f t="shared" si="32"/>
        <v>-3007755</v>
      </c>
      <c r="W56" s="12">
        <v>-14.238186679820387</v>
      </c>
      <c r="X56" s="19">
        <f t="shared" si="22"/>
        <v>2.1573927696006918</v>
      </c>
      <c r="Y56" s="19">
        <f t="shared" si="23"/>
        <v>2.1818432593633532</v>
      </c>
      <c r="Z56" s="19">
        <f t="shared" si="33"/>
        <v>1.1333351120476323</v>
      </c>
      <c r="AA56" s="19">
        <f t="shared" si="34"/>
        <v>0.68328298917132579</v>
      </c>
      <c r="AB56" s="19">
        <f t="shared" si="35"/>
        <v>0.68571676274208193</v>
      </c>
      <c r="AC56" s="19">
        <f t="shared" si="36"/>
        <v>0.35618822791238358</v>
      </c>
      <c r="AD56" s="19">
        <f t="shared" si="37"/>
        <v>0.31671701082867421</v>
      </c>
      <c r="AE56" s="19">
        <f t="shared" si="38"/>
        <v>0.31428323725791807</v>
      </c>
      <c r="AF56" s="19">
        <f t="shared" si="39"/>
        <v>-0.76843790751507868</v>
      </c>
      <c r="AG56" s="7"/>
      <c r="AH56" s="7"/>
    </row>
    <row r="57" spans="1:34" x14ac:dyDescent="0.25">
      <c r="A57" s="7">
        <v>4</v>
      </c>
      <c r="B57" s="47" t="s">
        <v>190</v>
      </c>
      <c r="C57" s="48">
        <v>4</v>
      </c>
      <c r="D57" s="7">
        <v>279</v>
      </c>
      <c r="E57" s="13">
        <v>107409292.52000001</v>
      </c>
      <c r="F57" s="13">
        <v>111786233.47999999</v>
      </c>
      <c r="G57" s="13">
        <f t="shared" si="24"/>
        <v>4376940.9599999785</v>
      </c>
      <c r="H57" s="12">
        <f t="shared" si="25"/>
        <v>4.0750114420360575</v>
      </c>
      <c r="I57" s="12">
        <f t="shared" si="26"/>
        <v>20.016551713029333</v>
      </c>
      <c r="J57" s="18">
        <v>62114283.640000001</v>
      </c>
      <c r="K57" s="18">
        <v>64264831.039999999</v>
      </c>
      <c r="L57" s="63">
        <f t="shared" si="27"/>
        <v>-43144461.480000012</v>
      </c>
      <c r="M57" s="12">
        <f t="shared" si="21"/>
        <v>3.462242939907469</v>
      </c>
      <c r="N57" s="12">
        <f t="shared" si="28"/>
        <v>19.849639575452809</v>
      </c>
      <c r="O57" s="18">
        <v>45295008.879999995</v>
      </c>
      <c r="P57" s="18">
        <v>47521402.439999998</v>
      </c>
      <c r="Q57" s="18">
        <f t="shared" si="29"/>
        <v>2226393.5600000024</v>
      </c>
      <c r="R57" s="12">
        <f t="shared" si="30"/>
        <v>4.915317636648183</v>
      </c>
      <c r="S57" s="12">
        <f t="shared" si="31"/>
        <v>20.246788953143714</v>
      </c>
      <c r="T57" s="13">
        <v>30651452.68</v>
      </c>
      <c r="U57" s="13">
        <v>29772047.280000001</v>
      </c>
      <c r="V57" s="13">
        <f t="shared" si="32"/>
        <v>-879405.39999999851</v>
      </c>
      <c r="W57" s="12">
        <v>-2.8690496635867788</v>
      </c>
      <c r="X57" s="19">
        <f t="shared" si="22"/>
        <v>1.3713273311096879</v>
      </c>
      <c r="Y57" s="19">
        <f t="shared" si="23"/>
        <v>1.3523344796303112</v>
      </c>
      <c r="Z57" s="19">
        <f t="shared" si="33"/>
        <v>-1.3849976623748574</v>
      </c>
      <c r="AA57" s="19">
        <f t="shared" si="34"/>
        <v>0.578295249719051</v>
      </c>
      <c r="AB57" s="19">
        <f t="shared" si="35"/>
        <v>0.5748903871199651</v>
      </c>
      <c r="AC57" s="19">
        <f t="shared" si="36"/>
        <v>-0.58877582009191087</v>
      </c>
      <c r="AD57" s="19">
        <f t="shared" si="37"/>
        <v>0.42170475028094889</v>
      </c>
      <c r="AE57" s="19">
        <f t="shared" si="38"/>
        <v>0.42510961288003496</v>
      </c>
      <c r="AF57" s="19">
        <f t="shared" si="39"/>
        <v>0.80740437398858944</v>
      </c>
      <c r="AG57" s="7"/>
      <c r="AH57" s="7"/>
    </row>
    <row r="58" spans="1:34" x14ac:dyDescent="0.25">
      <c r="A58" s="7">
        <v>5</v>
      </c>
      <c r="B58" s="47" t="s">
        <v>191</v>
      </c>
      <c r="C58" s="48">
        <v>5</v>
      </c>
      <c r="D58" s="7">
        <v>21</v>
      </c>
      <c r="E58" s="13">
        <v>16113962</v>
      </c>
      <c r="F58" s="13">
        <v>15894390</v>
      </c>
      <c r="G58" s="13">
        <f t="shared" si="24"/>
        <v>-219572</v>
      </c>
      <c r="H58" s="12">
        <f t="shared" si="25"/>
        <v>-1.3626195717726119</v>
      </c>
      <c r="I58" s="12">
        <f t="shared" si="26"/>
        <v>2.8460649355269458</v>
      </c>
      <c r="J58" s="18">
        <v>10035608</v>
      </c>
      <c r="K58" s="18">
        <v>10199435</v>
      </c>
      <c r="L58" s="63">
        <f t="shared" si="27"/>
        <v>-5914527</v>
      </c>
      <c r="M58" s="12">
        <f t="shared" si="21"/>
        <v>1.6324571465924151</v>
      </c>
      <c r="N58" s="12">
        <f t="shared" si="28"/>
        <v>3.1503250743356892</v>
      </c>
      <c r="O58" s="18">
        <v>6078354</v>
      </c>
      <c r="P58" s="18">
        <v>5694955</v>
      </c>
      <c r="Q58" s="18">
        <f t="shared" si="29"/>
        <v>-383399</v>
      </c>
      <c r="R58" s="12">
        <f t="shared" si="30"/>
        <v>-6.30761222528335</v>
      </c>
      <c r="S58" s="12">
        <f t="shared" si="31"/>
        <v>2.4263709836474803</v>
      </c>
      <c r="T58" s="13">
        <v>4974801</v>
      </c>
      <c r="U58" s="13">
        <v>4463105</v>
      </c>
      <c r="V58" s="13">
        <f t="shared" si="32"/>
        <v>-511696</v>
      </c>
      <c r="W58" s="12">
        <v>-10.285758163994913</v>
      </c>
      <c r="X58" s="19">
        <f t="shared" si="22"/>
        <v>1.6510403967916314</v>
      </c>
      <c r="Y58" s="19">
        <f t="shared" si="23"/>
        <v>1.7909597178555405</v>
      </c>
      <c r="Z58" s="19">
        <f t="shared" si="33"/>
        <v>8.4746152387189255</v>
      </c>
      <c r="AA58" s="19">
        <f t="shared" si="34"/>
        <v>0.62278960320248988</v>
      </c>
      <c r="AB58" s="19">
        <f t="shared" si="35"/>
        <v>0.64170031061273825</v>
      </c>
      <c r="AC58" s="19">
        <f t="shared" si="36"/>
        <v>3.036452007709542</v>
      </c>
      <c r="AD58" s="19">
        <f t="shared" si="37"/>
        <v>0.37721039679751012</v>
      </c>
      <c r="AE58" s="19">
        <f t="shared" si="38"/>
        <v>0.35829968938726181</v>
      </c>
      <c r="AF58" s="19">
        <f t="shared" si="39"/>
        <v>-5.0133049276475106</v>
      </c>
      <c r="AG58" s="7"/>
      <c r="AH58" s="7"/>
    </row>
    <row r="59" spans="1:34" x14ac:dyDescent="0.25">
      <c r="A59" s="7">
        <v>6</v>
      </c>
      <c r="B59" s="47" t="s">
        <v>192</v>
      </c>
      <c r="C59" s="48">
        <v>6</v>
      </c>
      <c r="D59" s="7">
        <v>22</v>
      </c>
      <c r="E59" s="13">
        <v>20310083</v>
      </c>
      <c r="F59" s="13">
        <v>20635087</v>
      </c>
      <c r="G59" s="13">
        <f t="shared" si="24"/>
        <v>325004</v>
      </c>
      <c r="H59" s="12">
        <f t="shared" si="25"/>
        <v>1.6002101025387248</v>
      </c>
      <c r="I59" s="12">
        <f t="shared" si="26"/>
        <v>3.6949387521161814</v>
      </c>
      <c r="J59" s="18">
        <v>10746248</v>
      </c>
      <c r="K59" s="18">
        <v>11209676</v>
      </c>
      <c r="L59" s="63">
        <f t="shared" si="27"/>
        <v>-9100407</v>
      </c>
      <c r="M59" s="12">
        <f t="shared" si="21"/>
        <v>4.3124632895127633</v>
      </c>
      <c r="N59" s="12">
        <f t="shared" si="28"/>
        <v>3.462360746254963</v>
      </c>
      <c r="O59" s="18">
        <v>9563835</v>
      </c>
      <c r="P59" s="18">
        <v>9425411</v>
      </c>
      <c r="Q59" s="18">
        <f t="shared" si="29"/>
        <v>-138424</v>
      </c>
      <c r="R59" s="12">
        <f t="shared" si="30"/>
        <v>-1.4473691777409385</v>
      </c>
      <c r="S59" s="12">
        <f t="shared" si="31"/>
        <v>4.0157549549297196</v>
      </c>
      <c r="T59" s="13">
        <v>3773625</v>
      </c>
      <c r="U59" s="13">
        <v>3450869</v>
      </c>
      <c r="V59" s="13">
        <f t="shared" si="32"/>
        <v>-322756</v>
      </c>
      <c r="W59" s="12">
        <v>-8.5529431249792935</v>
      </c>
      <c r="X59" s="19">
        <f t="shared" si="22"/>
        <v>1.1236337724354299</v>
      </c>
      <c r="Y59" s="19">
        <f t="shared" si="23"/>
        <v>1.1893036812930491</v>
      </c>
      <c r="Z59" s="19">
        <f t="shared" si="33"/>
        <v>5.8444228420868995</v>
      </c>
      <c r="AA59" s="19">
        <f t="shared" si="34"/>
        <v>0.52910901447325454</v>
      </c>
      <c r="AB59" s="19">
        <f t="shared" si="35"/>
        <v>0.54323376489762321</v>
      </c>
      <c r="AC59" s="19">
        <f t="shared" si="36"/>
        <v>2.6695350179263784</v>
      </c>
      <c r="AD59" s="19">
        <f t="shared" si="37"/>
        <v>0.47089098552674552</v>
      </c>
      <c r="AE59" s="19">
        <f t="shared" si="38"/>
        <v>0.45676623510237685</v>
      </c>
      <c r="AF59" s="19">
        <f t="shared" si="39"/>
        <v>-2.9995797028410891</v>
      </c>
      <c r="AG59" s="7"/>
      <c r="AH59" s="7"/>
    </row>
    <row r="60" spans="1:34" x14ac:dyDescent="0.25">
      <c r="A60" s="7">
        <v>7</v>
      </c>
      <c r="B60" s="47" t="s">
        <v>193</v>
      </c>
      <c r="C60" s="48">
        <v>7</v>
      </c>
      <c r="D60" s="7">
        <v>14</v>
      </c>
      <c r="E60" s="13">
        <v>5413401</v>
      </c>
      <c r="F60" s="13">
        <v>5317942</v>
      </c>
      <c r="G60" s="13">
        <f t="shared" si="24"/>
        <v>-95459</v>
      </c>
      <c r="H60" s="12">
        <f t="shared" si="25"/>
        <v>-1.7633831301246659</v>
      </c>
      <c r="I60" s="12">
        <f t="shared" si="26"/>
        <v>0.95223586783550906</v>
      </c>
      <c r="J60" s="18">
        <v>2394256</v>
      </c>
      <c r="K60" s="18">
        <v>2411097</v>
      </c>
      <c r="L60" s="63">
        <f t="shared" si="27"/>
        <v>-3002304</v>
      </c>
      <c r="M60" s="12">
        <f t="shared" si="21"/>
        <v>0.7033917843371853</v>
      </c>
      <c r="N60" s="12">
        <f t="shared" si="28"/>
        <v>0.74472157876936884</v>
      </c>
      <c r="O60" s="18">
        <v>3019145</v>
      </c>
      <c r="P60" s="18">
        <v>2906845</v>
      </c>
      <c r="Q60" s="18">
        <f t="shared" si="29"/>
        <v>-112300</v>
      </c>
      <c r="R60" s="12">
        <f t="shared" si="30"/>
        <v>-3.7195961108194524</v>
      </c>
      <c r="S60" s="12">
        <f t="shared" si="31"/>
        <v>1.2384793842902637</v>
      </c>
      <c r="T60" s="13">
        <v>1052950</v>
      </c>
      <c r="U60" s="13">
        <v>980127</v>
      </c>
      <c r="V60" s="13">
        <f t="shared" si="32"/>
        <v>-72823</v>
      </c>
      <c r="W60" s="12">
        <v>-6.916092881903225</v>
      </c>
      <c r="X60" s="19">
        <f t="shared" si="22"/>
        <v>0.79302451521871253</v>
      </c>
      <c r="Y60" s="19">
        <f t="shared" si="23"/>
        <v>0.82945495889873733</v>
      </c>
      <c r="Z60" s="19">
        <f t="shared" si="33"/>
        <v>4.5938609690997225</v>
      </c>
      <c r="AA60" s="19">
        <f t="shared" si="34"/>
        <v>0.44228314141147129</v>
      </c>
      <c r="AB60" s="19">
        <f t="shared" si="35"/>
        <v>0.45338911180302455</v>
      </c>
      <c r="AC60" s="19">
        <f t="shared" si="36"/>
        <v>2.511054424573004</v>
      </c>
      <c r="AD60" s="19">
        <f t="shared" si="37"/>
        <v>0.55771685858852871</v>
      </c>
      <c r="AE60" s="19">
        <f t="shared" si="38"/>
        <v>0.54661088819697545</v>
      </c>
      <c r="AF60" s="19">
        <f t="shared" si="39"/>
        <v>-1.9913277177348192</v>
      </c>
      <c r="AG60" s="7"/>
      <c r="AH60" s="7"/>
    </row>
    <row r="61" spans="1:34" x14ac:dyDescent="0.25">
      <c r="A61" s="7">
        <v>8</v>
      </c>
      <c r="B61" s="47" t="s">
        <v>194</v>
      </c>
      <c r="C61" s="48">
        <v>8</v>
      </c>
      <c r="D61" s="7">
        <v>33</v>
      </c>
      <c r="E61" s="13">
        <v>12926446</v>
      </c>
      <c r="F61" s="13">
        <v>13634171</v>
      </c>
      <c r="G61" s="13">
        <f t="shared" si="24"/>
        <v>707725</v>
      </c>
      <c r="H61" s="12">
        <f t="shared" si="25"/>
        <v>5.4750161026472455</v>
      </c>
      <c r="I61" s="12">
        <f t="shared" si="26"/>
        <v>2.4413479226367514</v>
      </c>
      <c r="J61" s="18">
        <v>6244099</v>
      </c>
      <c r="K61" s="18">
        <v>6246363</v>
      </c>
      <c r="L61" s="63">
        <f t="shared" si="27"/>
        <v>-6680083</v>
      </c>
      <c r="M61" s="12">
        <f t="shared" si="21"/>
        <v>3.6258233573803977E-2</v>
      </c>
      <c r="N61" s="12">
        <f t="shared" si="28"/>
        <v>1.929329809180871</v>
      </c>
      <c r="O61" s="18">
        <v>6682347</v>
      </c>
      <c r="P61" s="18">
        <v>7387808</v>
      </c>
      <c r="Q61" s="18">
        <f t="shared" si="29"/>
        <v>705461</v>
      </c>
      <c r="R61" s="12">
        <f t="shared" si="30"/>
        <v>10.557084210083673</v>
      </c>
      <c r="S61" s="12">
        <f t="shared" si="31"/>
        <v>3.1476215288722602</v>
      </c>
      <c r="T61" s="13">
        <v>3253713</v>
      </c>
      <c r="U61" s="13">
        <v>2658373</v>
      </c>
      <c r="V61" s="13">
        <f t="shared" si="32"/>
        <v>-595340</v>
      </c>
      <c r="W61" s="12">
        <v>-18.297249941835673</v>
      </c>
      <c r="X61" s="19">
        <f t="shared" si="22"/>
        <v>0.9344170543672754</v>
      </c>
      <c r="Y61" s="19">
        <f t="shared" si="23"/>
        <v>0.84549612009407937</v>
      </c>
      <c r="Z61" s="19">
        <f t="shared" si="33"/>
        <v>-9.5161934232254879</v>
      </c>
      <c r="AA61" s="19">
        <f t="shared" si="34"/>
        <v>0.48304839551412659</v>
      </c>
      <c r="AB61" s="19">
        <f t="shared" si="35"/>
        <v>0.45814028590370476</v>
      </c>
      <c r="AC61" s="19">
        <f t="shared" si="36"/>
        <v>-5.1564418475940101</v>
      </c>
      <c r="AD61" s="19">
        <f t="shared" si="37"/>
        <v>0.51695160448587341</v>
      </c>
      <c r="AE61" s="19">
        <f t="shared" si="38"/>
        <v>0.5418597140962953</v>
      </c>
      <c r="AF61" s="19">
        <f t="shared" si="39"/>
        <v>4.818267202244968</v>
      </c>
      <c r="AG61" s="7"/>
      <c r="AH61" s="7"/>
    </row>
    <row r="62" spans="1:34" x14ac:dyDescent="0.25">
      <c r="A62" s="7">
        <v>9</v>
      </c>
      <c r="B62" s="47" t="s">
        <v>195</v>
      </c>
      <c r="C62" s="48">
        <v>9</v>
      </c>
      <c r="D62" s="7">
        <v>15</v>
      </c>
      <c r="E62" s="13">
        <v>3856469</v>
      </c>
      <c r="F62" s="13">
        <v>4352556</v>
      </c>
      <c r="G62" s="13">
        <f t="shared" si="24"/>
        <v>496087</v>
      </c>
      <c r="H62" s="12">
        <f t="shared" si="25"/>
        <v>12.863762161708038</v>
      </c>
      <c r="I62" s="12">
        <f t="shared" si="26"/>
        <v>0.77937291154409949</v>
      </c>
      <c r="J62" s="18">
        <v>2556905</v>
      </c>
      <c r="K62" s="18">
        <v>2581262</v>
      </c>
      <c r="L62" s="63">
        <f t="shared" si="27"/>
        <v>-1275207</v>
      </c>
      <c r="M62" s="12">
        <f t="shared" si="21"/>
        <v>0.95259698737339704</v>
      </c>
      <c r="N62" s="12">
        <f t="shared" si="28"/>
        <v>0.79728086918833141</v>
      </c>
      <c r="O62" s="18">
        <v>1299564</v>
      </c>
      <c r="P62" s="18">
        <v>1771294</v>
      </c>
      <c r="Q62" s="18">
        <f t="shared" si="29"/>
        <v>471730</v>
      </c>
      <c r="R62" s="12">
        <f t="shared" si="30"/>
        <v>36.299097235688265</v>
      </c>
      <c r="S62" s="12">
        <f t="shared" si="31"/>
        <v>0.75467082094746651</v>
      </c>
      <c r="T62" s="13">
        <v>714172</v>
      </c>
      <c r="U62" s="13">
        <v>655731</v>
      </c>
      <c r="V62" s="13">
        <f t="shared" si="32"/>
        <v>-58441</v>
      </c>
      <c r="W62" s="12">
        <v>-8.1830427404042609</v>
      </c>
      <c r="X62" s="19">
        <f t="shared" si="22"/>
        <v>1.9675098725418678</v>
      </c>
      <c r="Y62" s="19">
        <f t="shared" si="23"/>
        <v>1.4572747381292999</v>
      </c>
      <c r="Z62" s="19">
        <f t="shared" si="33"/>
        <v>-25.933040618158842</v>
      </c>
      <c r="AA62" s="19">
        <f t="shared" si="34"/>
        <v>0.66301712784414968</v>
      </c>
      <c r="AB62" s="19">
        <f t="shared" si="35"/>
        <v>0.59304509809868045</v>
      </c>
      <c r="AC62" s="19">
        <f t="shared" si="36"/>
        <v>-10.553578000765768</v>
      </c>
      <c r="AD62" s="19">
        <f t="shared" si="37"/>
        <v>0.33698287215585032</v>
      </c>
      <c r="AE62" s="19">
        <f t="shared" si="38"/>
        <v>0.40695490190131961</v>
      </c>
      <c r="AF62" s="19">
        <f t="shared" si="39"/>
        <v>20.764268907147326</v>
      </c>
      <c r="AG62" s="7"/>
      <c r="AH62" s="7"/>
    </row>
    <row r="63" spans="1:34" x14ac:dyDescent="0.25">
      <c r="A63" s="7">
        <v>10</v>
      </c>
      <c r="B63" s="47" t="s">
        <v>196</v>
      </c>
      <c r="C63" s="48">
        <v>10</v>
      </c>
      <c r="D63" s="7">
        <v>17</v>
      </c>
      <c r="E63" s="13">
        <v>64727955</v>
      </c>
      <c r="F63" s="13">
        <v>56826083</v>
      </c>
      <c r="G63" s="13">
        <f t="shared" si="24"/>
        <v>-7901872</v>
      </c>
      <c r="H63" s="12">
        <f t="shared" si="25"/>
        <v>-12.20781963527196</v>
      </c>
      <c r="I63" s="12">
        <f t="shared" si="26"/>
        <v>10.175333702623622</v>
      </c>
      <c r="J63" s="18">
        <v>36477614</v>
      </c>
      <c r="K63" s="18">
        <v>31686169</v>
      </c>
      <c r="L63" s="63">
        <f t="shared" si="27"/>
        <v>-33041786</v>
      </c>
      <c r="M63" s="12">
        <f t="shared" si="21"/>
        <v>-13.135302654389619</v>
      </c>
      <c r="N63" s="12">
        <f t="shared" si="28"/>
        <v>9.7869865056582253</v>
      </c>
      <c r="O63" s="18">
        <v>28250341</v>
      </c>
      <c r="P63" s="18">
        <v>25139914</v>
      </c>
      <c r="Q63" s="18">
        <f t="shared" si="29"/>
        <v>-3110427</v>
      </c>
      <c r="R63" s="12">
        <f t="shared" si="30"/>
        <v>-11.010228159723809</v>
      </c>
      <c r="S63" s="12">
        <f t="shared" si="31"/>
        <v>10.711016656144439</v>
      </c>
      <c r="T63" s="13">
        <v>23464637</v>
      </c>
      <c r="U63" s="13">
        <v>20829496</v>
      </c>
      <c r="V63" s="13">
        <f t="shared" si="32"/>
        <v>-2635141</v>
      </c>
      <c r="W63" s="12">
        <v>-11.230265356331742</v>
      </c>
      <c r="X63" s="19">
        <f t="shared" si="22"/>
        <v>1.2912273873083515</v>
      </c>
      <c r="Y63" s="19">
        <f t="shared" si="23"/>
        <v>1.260392895536556</v>
      </c>
      <c r="Z63" s="19">
        <f t="shared" si="33"/>
        <v>-2.3879985876129979</v>
      </c>
      <c r="AA63" s="19">
        <f t="shared" si="34"/>
        <v>0.56355270300135385</v>
      </c>
      <c r="AB63" s="19">
        <f t="shared" si="35"/>
        <v>0.55759903423222046</v>
      </c>
      <c r="AC63" s="19">
        <f t="shared" si="36"/>
        <v>-1.0564528814120564</v>
      </c>
      <c r="AD63" s="19">
        <f t="shared" si="37"/>
        <v>0.43644729699864609</v>
      </c>
      <c r="AE63" s="19">
        <f t="shared" si="38"/>
        <v>0.44240096576777954</v>
      </c>
      <c r="AF63" s="19">
        <f t="shared" si="39"/>
        <v>1.3641208938800986</v>
      </c>
      <c r="AG63" s="7"/>
      <c r="AH63" s="7"/>
    </row>
    <row r="64" spans="1:34" x14ac:dyDescent="0.25">
      <c r="A64" s="7">
        <v>11</v>
      </c>
      <c r="B64" s="47" t="s">
        <v>197</v>
      </c>
      <c r="C64" s="48">
        <v>11</v>
      </c>
      <c r="D64" s="7">
        <v>6</v>
      </c>
      <c r="E64" s="13">
        <v>5020745</v>
      </c>
      <c r="F64" s="13">
        <v>4995820</v>
      </c>
      <c r="G64" s="13">
        <f t="shared" si="24"/>
        <v>-24925</v>
      </c>
      <c r="H64" s="12">
        <f t="shared" si="25"/>
        <v>-0.49644026932259067</v>
      </c>
      <c r="I64" s="12">
        <f t="shared" si="26"/>
        <v>0.89455638915392333</v>
      </c>
      <c r="J64" s="18">
        <v>4373474</v>
      </c>
      <c r="K64" s="18">
        <v>4235472</v>
      </c>
      <c r="L64" s="63">
        <f t="shared" si="27"/>
        <v>-785273</v>
      </c>
      <c r="M64" s="12">
        <f t="shared" si="21"/>
        <v>-3.1554320432681209</v>
      </c>
      <c r="N64" s="12">
        <f t="shared" si="28"/>
        <v>1.3082208615719135</v>
      </c>
      <c r="O64" s="18">
        <v>647271</v>
      </c>
      <c r="P64" s="18">
        <v>760348</v>
      </c>
      <c r="Q64" s="18">
        <f t="shared" si="29"/>
        <v>113077</v>
      </c>
      <c r="R64" s="12">
        <f t="shared" si="30"/>
        <v>17.469807854824325</v>
      </c>
      <c r="S64" s="12">
        <f t="shared" si="31"/>
        <v>0.3239509925318802</v>
      </c>
      <c r="T64" s="13">
        <v>2046115</v>
      </c>
      <c r="U64" s="13">
        <v>2201222</v>
      </c>
      <c r="V64" s="13">
        <f t="shared" si="32"/>
        <v>155107</v>
      </c>
      <c r="W64" s="12">
        <v>7.5805612099026689</v>
      </c>
      <c r="X64" s="19">
        <f t="shared" si="22"/>
        <v>6.7567896599724069</v>
      </c>
      <c r="Y64" s="19">
        <f t="shared" si="23"/>
        <v>5.5704387990762125</v>
      </c>
      <c r="Z64" s="19">
        <f t="shared" si="33"/>
        <v>-17.557907239945649</v>
      </c>
      <c r="AA64" s="19">
        <f t="shared" si="34"/>
        <v>0.87108068623281998</v>
      </c>
      <c r="AB64" s="19">
        <f t="shared" si="35"/>
        <v>0.84780316344463968</v>
      </c>
      <c r="AC64" s="19">
        <f t="shared" si="36"/>
        <v>-2.6722579384521765</v>
      </c>
      <c r="AD64" s="19">
        <f t="shared" si="37"/>
        <v>0.12891931376717997</v>
      </c>
      <c r="AE64" s="19">
        <f t="shared" si="38"/>
        <v>0.15219683655536029</v>
      </c>
      <c r="AF64" s="19">
        <f t="shared" si="39"/>
        <v>18.055884807312921</v>
      </c>
      <c r="AG64" s="7"/>
      <c r="AH64" s="7"/>
    </row>
    <row r="65" spans="1:34" x14ac:dyDescent="0.25">
      <c r="A65" s="7">
        <v>12</v>
      </c>
      <c r="B65" s="47" t="s">
        <v>198</v>
      </c>
      <c r="C65" s="48">
        <v>12</v>
      </c>
      <c r="D65" s="7">
        <v>5</v>
      </c>
      <c r="E65" s="13">
        <v>7648298</v>
      </c>
      <c r="F65" s="13">
        <v>7113964</v>
      </c>
      <c r="G65" s="13">
        <f t="shared" si="24"/>
        <v>-534334</v>
      </c>
      <c r="H65" s="12">
        <f t="shared" si="25"/>
        <v>-6.9863125103127572</v>
      </c>
      <c r="I65" s="12">
        <f t="shared" si="26"/>
        <v>1.2738333143329825</v>
      </c>
      <c r="J65" s="18">
        <v>4688633</v>
      </c>
      <c r="K65" s="18">
        <v>4577399</v>
      </c>
      <c r="L65" s="63">
        <f t="shared" si="27"/>
        <v>-3070899</v>
      </c>
      <c r="M65" s="12">
        <f t="shared" si="21"/>
        <v>-2.372418570615352</v>
      </c>
      <c r="N65" s="12">
        <f t="shared" si="28"/>
        <v>1.4138327118060079</v>
      </c>
      <c r="O65" s="18">
        <v>2959665</v>
      </c>
      <c r="P65" s="18">
        <v>2536565</v>
      </c>
      <c r="Q65" s="18">
        <f t="shared" si="29"/>
        <v>-423100</v>
      </c>
      <c r="R65" s="12">
        <f t="shared" si="30"/>
        <v>-14.295536825958351</v>
      </c>
      <c r="S65" s="12">
        <f t="shared" si="31"/>
        <v>1.0807192882359509</v>
      </c>
      <c r="T65" s="13">
        <v>1286703</v>
      </c>
      <c r="U65" s="13">
        <v>1186216</v>
      </c>
      <c r="V65" s="13">
        <f t="shared" si="32"/>
        <v>-100487</v>
      </c>
      <c r="W65" s="12">
        <v>-7.8096499347557256</v>
      </c>
      <c r="X65" s="19">
        <f t="shared" si="22"/>
        <v>1.5841769254290603</v>
      </c>
      <c r="Y65" s="19">
        <f t="shared" si="23"/>
        <v>1.8045660174290823</v>
      </c>
      <c r="Z65" s="19">
        <f t="shared" si="33"/>
        <v>13.911898883411112</v>
      </c>
      <c r="AA65" s="19">
        <f t="shared" si="34"/>
        <v>0.6130295916817049</v>
      </c>
      <c r="AB65" s="19">
        <f t="shared" si="35"/>
        <v>0.64343859485372712</v>
      </c>
      <c r="AC65" s="19">
        <f t="shared" si="36"/>
        <v>4.9604462141219301</v>
      </c>
      <c r="AD65" s="19">
        <f t="shared" si="37"/>
        <v>0.38697040831829516</v>
      </c>
      <c r="AE65" s="19">
        <f t="shared" si="38"/>
        <v>0.35656140514627288</v>
      </c>
      <c r="AF65" s="19">
        <f t="shared" si="39"/>
        <v>-7.8582244322439152</v>
      </c>
      <c r="AG65" s="7"/>
      <c r="AH65" s="7"/>
    </row>
    <row r="66" spans="1:34" x14ac:dyDescent="0.25">
      <c r="A66" s="7">
        <v>13</v>
      </c>
      <c r="B66" s="47" t="s">
        <v>199</v>
      </c>
      <c r="C66" s="48">
        <v>13</v>
      </c>
      <c r="D66" s="7">
        <v>7</v>
      </c>
      <c r="E66" s="13">
        <v>3351888</v>
      </c>
      <c r="F66" s="13">
        <v>3100094</v>
      </c>
      <c r="G66" s="13">
        <f t="shared" si="24"/>
        <v>-251794</v>
      </c>
      <c r="H66" s="12">
        <f t="shared" si="25"/>
        <v>-7.5120051743972454</v>
      </c>
      <c r="I66" s="12">
        <f t="shared" si="26"/>
        <v>0.55510584742399494</v>
      </c>
      <c r="J66" s="18">
        <v>1776648</v>
      </c>
      <c r="K66" s="18">
        <v>1667502</v>
      </c>
      <c r="L66" s="63">
        <f t="shared" si="27"/>
        <v>-1684386</v>
      </c>
      <c r="M66" s="12">
        <f t="shared" si="21"/>
        <v>-6.1433666094803243</v>
      </c>
      <c r="N66" s="12">
        <f t="shared" si="28"/>
        <v>0.51504552576734985</v>
      </c>
      <c r="O66" s="18">
        <v>1575240</v>
      </c>
      <c r="P66" s="18">
        <v>1432592</v>
      </c>
      <c r="Q66" s="18">
        <f t="shared" si="29"/>
        <v>-142648</v>
      </c>
      <c r="R66" s="12">
        <f t="shared" si="30"/>
        <v>-9.0556359665828694</v>
      </c>
      <c r="S66" s="12">
        <f t="shared" si="31"/>
        <v>0.6103647281155884</v>
      </c>
      <c r="T66" s="13">
        <v>829895</v>
      </c>
      <c r="U66" s="13">
        <v>566230</v>
      </c>
      <c r="V66" s="13">
        <f t="shared" si="32"/>
        <v>-263665</v>
      </c>
      <c r="W66" s="12">
        <v>-31.770886678435232</v>
      </c>
      <c r="X66" s="19">
        <f t="shared" si="22"/>
        <v>1.1278586120210254</v>
      </c>
      <c r="Y66" s="19">
        <f t="shared" si="23"/>
        <v>1.1639755073321643</v>
      </c>
      <c r="Z66" s="19">
        <f t="shared" si="33"/>
        <v>3.2022538043505762</v>
      </c>
      <c r="AA66" s="19">
        <f t="shared" si="34"/>
        <v>0.53004396328278269</v>
      </c>
      <c r="AB66" s="19">
        <f t="shared" si="35"/>
        <v>0.53788756082880063</v>
      </c>
      <c r="AC66" s="19">
        <f t="shared" si="36"/>
        <v>1.4798013163737096</v>
      </c>
      <c r="AD66" s="19">
        <f t="shared" si="37"/>
        <v>0.46995603671721731</v>
      </c>
      <c r="AE66" s="19">
        <f t="shared" si="38"/>
        <v>0.46211243917119932</v>
      </c>
      <c r="AF66" s="19">
        <f t="shared" si="39"/>
        <v>-1.6690066587521386</v>
      </c>
      <c r="AG66" s="7"/>
      <c r="AH66" s="7"/>
    </row>
    <row r="67" spans="1:34" x14ac:dyDescent="0.25">
      <c r="A67" s="7">
        <v>14</v>
      </c>
      <c r="B67" s="47" t="s">
        <v>200</v>
      </c>
      <c r="C67" s="48">
        <v>15</v>
      </c>
      <c r="D67" s="7">
        <v>9</v>
      </c>
      <c r="E67" s="13">
        <v>10240416</v>
      </c>
      <c r="F67" s="13">
        <v>9968863</v>
      </c>
      <c r="G67" s="13">
        <f t="shared" si="24"/>
        <v>-271553</v>
      </c>
      <c r="H67" s="12">
        <f t="shared" si="25"/>
        <v>-2.6517770371828675</v>
      </c>
      <c r="I67" s="12">
        <f t="shared" si="26"/>
        <v>1.7850343065302885</v>
      </c>
      <c r="J67" s="18">
        <v>6595594</v>
      </c>
      <c r="K67" s="18">
        <v>6497276</v>
      </c>
      <c r="L67" s="63">
        <f t="shared" si="27"/>
        <v>-3743140</v>
      </c>
      <c r="M67" s="12">
        <f t="shared" si="21"/>
        <v>-1.4906617963446536</v>
      </c>
      <c r="N67" s="12">
        <f t="shared" si="28"/>
        <v>2.0068299369209659</v>
      </c>
      <c r="O67" s="18">
        <v>3644822</v>
      </c>
      <c r="P67" s="18">
        <v>3471587</v>
      </c>
      <c r="Q67" s="18">
        <f t="shared" si="29"/>
        <v>-173235</v>
      </c>
      <c r="R67" s="12">
        <f t="shared" si="30"/>
        <v>-4.7529070006710867</v>
      </c>
      <c r="S67" s="12">
        <f t="shared" si="31"/>
        <v>1.4790912244271999</v>
      </c>
      <c r="T67" s="13">
        <v>3205850</v>
      </c>
      <c r="U67" s="13">
        <v>3066260</v>
      </c>
      <c r="V67" s="13">
        <f t="shared" si="32"/>
        <v>-139590</v>
      </c>
      <c r="W67" s="12">
        <v>-4.3542274279832185</v>
      </c>
      <c r="X67" s="19">
        <f t="shared" si="22"/>
        <v>1.809579178352194</v>
      </c>
      <c r="Y67" s="19">
        <f t="shared" si="23"/>
        <v>1.8715578782844848</v>
      </c>
      <c r="Z67" s="19">
        <f t="shared" si="33"/>
        <v>3.4250338793535775</v>
      </c>
      <c r="AA67" s="19">
        <f t="shared" si="34"/>
        <v>0.64407481102330222</v>
      </c>
      <c r="AB67" s="19">
        <f t="shared" si="35"/>
        <v>0.65175697569522217</v>
      </c>
      <c r="AC67" s="19">
        <f t="shared" si="36"/>
        <v>1.1927441564923953</v>
      </c>
      <c r="AD67" s="19">
        <f t="shared" si="37"/>
        <v>0.35592518897669784</v>
      </c>
      <c r="AE67" s="19">
        <f t="shared" si="38"/>
        <v>0.34824302430477777</v>
      </c>
      <c r="AF67" s="19">
        <f t="shared" si="39"/>
        <v>-2.1583649906899467</v>
      </c>
      <c r="AG67" s="7"/>
      <c r="AH67" s="7"/>
    </row>
    <row r="68" spans="1:34" x14ac:dyDescent="0.25">
      <c r="A68" s="7">
        <v>15</v>
      </c>
      <c r="B68" s="47" t="s">
        <v>201</v>
      </c>
      <c r="C68" s="48">
        <v>16</v>
      </c>
      <c r="D68" s="7">
        <v>8</v>
      </c>
      <c r="E68" s="13">
        <v>3312428</v>
      </c>
      <c r="F68" s="13">
        <v>3121380</v>
      </c>
      <c r="G68" s="13">
        <f t="shared" si="24"/>
        <v>-191048</v>
      </c>
      <c r="H68" s="12">
        <f t="shared" si="25"/>
        <v>-5.7676121564000766</v>
      </c>
      <c r="I68" s="12">
        <f t="shared" si="26"/>
        <v>0.55891733929110199</v>
      </c>
      <c r="J68" s="18">
        <v>2444079</v>
      </c>
      <c r="K68" s="18">
        <v>2086053</v>
      </c>
      <c r="L68" s="63">
        <f t="shared" si="27"/>
        <v>-1226375</v>
      </c>
      <c r="M68" s="12">
        <f t="shared" si="21"/>
        <v>-14.648708163688653</v>
      </c>
      <c r="N68" s="12">
        <f t="shared" si="28"/>
        <v>0.64432442309727811</v>
      </c>
      <c r="O68" s="18">
        <v>868349</v>
      </c>
      <c r="P68" s="18">
        <v>1035327</v>
      </c>
      <c r="Q68" s="18">
        <f t="shared" si="29"/>
        <v>166978</v>
      </c>
      <c r="R68" s="12">
        <f t="shared" si="30"/>
        <v>19.229365151569226</v>
      </c>
      <c r="S68" s="12">
        <f t="shared" si="31"/>
        <v>0.44110750504381413</v>
      </c>
      <c r="T68" s="13">
        <v>506640</v>
      </c>
      <c r="U68" s="13">
        <v>584880</v>
      </c>
      <c r="V68" s="13">
        <f t="shared" si="32"/>
        <v>78240</v>
      </c>
      <c r="W68" s="12">
        <v>15.442918048318319</v>
      </c>
      <c r="X68" s="19">
        <f t="shared" si="22"/>
        <v>2.8146275287931464</v>
      </c>
      <c r="Y68" s="19">
        <f t="shared" si="23"/>
        <v>2.0148735616863078</v>
      </c>
      <c r="Z68" s="19">
        <f t="shared" si="33"/>
        <v>-28.414202551687424</v>
      </c>
      <c r="AA68" s="19">
        <f t="shared" si="34"/>
        <v>0.73785120763379608</v>
      </c>
      <c r="AB68" s="19">
        <f t="shared" si="35"/>
        <v>0.66831113161486266</v>
      </c>
      <c r="AC68" s="19">
        <f t="shared" si="36"/>
        <v>-9.4246746904352818</v>
      </c>
      <c r="AD68" s="19">
        <f t="shared" si="37"/>
        <v>0.26214879236620386</v>
      </c>
      <c r="AE68" s="19">
        <f t="shared" si="38"/>
        <v>0.33168886838513734</v>
      </c>
      <c r="AF68" s="19">
        <f t="shared" si="39"/>
        <v>26.526948833619173</v>
      </c>
      <c r="AG68" s="7"/>
      <c r="AH68" s="7"/>
    </row>
    <row r="69" spans="1:34" x14ac:dyDescent="0.25">
      <c r="A69" s="7">
        <v>16</v>
      </c>
      <c r="B69" s="47" t="s">
        <v>202</v>
      </c>
      <c r="C69" s="48">
        <v>17</v>
      </c>
      <c r="D69" s="7">
        <v>2</v>
      </c>
      <c r="E69" s="13">
        <v>2545399</v>
      </c>
      <c r="F69" s="13">
        <v>3331637</v>
      </c>
      <c r="G69" s="13">
        <f t="shared" si="24"/>
        <v>786238</v>
      </c>
      <c r="H69" s="12">
        <f t="shared" si="25"/>
        <v>30.888595461850969</v>
      </c>
      <c r="I69" s="12">
        <f t="shared" si="26"/>
        <v>0.59656616224996284</v>
      </c>
      <c r="J69" s="18">
        <v>1762367</v>
      </c>
      <c r="K69" s="18">
        <v>2583675</v>
      </c>
      <c r="L69" s="63">
        <f t="shared" si="27"/>
        <v>38276</v>
      </c>
      <c r="M69" s="12">
        <f t="shared" si="21"/>
        <v>46.602552135849123</v>
      </c>
      <c r="N69" s="12">
        <f t="shared" si="28"/>
        <v>0.79802617855148461</v>
      </c>
      <c r="O69" s="18">
        <v>783032</v>
      </c>
      <c r="P69" s="18">
        <v>747962</v>
      </c>
      <c r="Q69" s="18">
        <f t="shared" si="29"/>
        <v>-35070</v>
      </c>
      <c r="R69" s="12">
        <f t="shared" si="30"/>
        <v>-4.4787441637123351</v>
      </c>
      <c r="S69" s="12">
        <f t="shared" si="31"/>
        <v>0.31867386022733041</v>
      </c>
      <c r="T69" s="13">
        <v>936956</v>
      </c>
      <c r="U69" s="13">
        <v>1782757</v>
      </c>
      <c r="V69" s="13">
        <f t="shared" si="32"/>
        <v>845801</v>
      </c>
      <c r="W69" s="12">
        <v>90.27115467535296</v>
      </c>
      <c r="X69" s="19">
        <f t="shared" si="22"/>
        <v>2.2506960124235027</v>
      </c>
      <c r="Y69" s="19">
        <f t="shared" si="23"/>
        <v>3.4542864477072364</v>
      </c>
      <c r="Z69" s="19">
        <f t="shared" si="33"/>
        <v>53.476365917036162</v>
      </c>
      <c r="AA69" s="19">
        <f t="shared" si="34"/>
        <v>0.69237357286617929</v>
      </c>
      <c r="AB69" s="19">
        <f t="shared" si="35"/>
        <v>0.77549715049988943</v>
      </c>
      <c r="AC69" s="19">
        <f t="shared" si="36"/>
        <v>12.005596529285228</v>
      </c>
      <c r="AD69" s="19">
        <f t="shared" si="37"/>
        <v>0.30762642713382066</v>
      </c>
      <c r="AE69" s="19">
        <f t="shared" si="38"/>
        <v>0.2245028495001106</v>
      </c>
      <c r="AF69" s="19">
        <f t="shared" si="39"/>
        <v>-27.020948235227678</v>
      </c>
      <c r="AG69" s="7"/>
      <c r="AH69" s="7"/>
    </row>
    <row r="70" spans="1:34" x14ac:dyDescent="0.25">
      <c r="A70" s="7">
        <v>17</v>
      </c>
      <c r="B70" s="47" t="s">
        <v>203</v>
      </c>
      <c r="C70" s="48">
        <v>18</v>
      </c>
      <c r="D70" s="7">
        <v>2</v>
      </c>
      <c r="E70" s="13">
        <v>891438</v>
      </c>
      <c r="F70" s="13">
        <v>1208035</v>
      </c>
      <c r="G70" s="13">
        <f t="shared" si="24"/>
        <v>316597</v>
      </c>
      <c r="H70" s="12">
        <f t="shared" si="25"/>
        <v>35.515313459825592</v>
      </c>
      <c r="I70" s="12">
        <f t="shared" si="26"/>
        <v>0.21631192228133914</v>
      </c>
      <c r="J70" s="18">
        <v>692849</v>
      </c>
      <c r="K70" s="18">
        <v>884463</v>
      </c>
      <c r="L70" s="63">
        <f t="shared" si="27"/>
        <v>-6975</v>
      </c>
      <c r="M70" s="12">
        <f t="shared" si="21"/>
        <v>27.655953894715864</v>
      </c>
      <c r="N70" s="12">
        <f t="shared" si="28"/>
        <v>0.27318630553772505</v>
      </c>
      <c r="O70" s="18">
        <v>198589</v>
      </c>
      <c r="P70" s="18">
        <v>323572</v>
      </c>
      <c r="Q70" s="18">
        <f t="shared" si="29"/>
        <v>124983</v>
      </c>
      <c r="R70" s="12">
        <f t="shared" si="30"/>
        <v>62.935510023213794</v>
      </c>
      <c r="S70" s="12">
        <f t="shared" si="31"/>
        <v>0.1378598622677058</v>
      </c>
      <c r="T70" s="13">
        <v>274258</v>
      </c>
      <c r="U70" s="13">
        <v>207608</v>
      </c>
      <c r="V70" s="13">
        <f t="shared" si="32"/>
        <v>-66650</v>
      </c>
      <c r="W70" s="12">
        <v>-24.301934674649416</v>
      </c>
      <c r="X70" s="19">
        <f t="shared" si="22"/>
        <v>3.4888588995362282</v>
      </c>
      <c r="Y70" s="19">
        <f t="shared" si="23"/>
        <v>2.7334349078412226</v>
      </c>
      <c r="Z70" s="19">
        <f t="shared" si="33"/>
        <v>-21.652466134283159</v>
      </c>
      <c r="AA70" s="19">
        <f t="shared" si="34"/>
        <v>0.77722623446610983</v>
      </c>
      <c r="AB70" s="19">
        <f t="shared" si="35"/>
        <v>0.73215014465640482</v>
      </c>
      <c r="AC70" s="19">
        <f t="shared" si="36"/>
        <v>-5.7996099218998438</v>
      </c>
      <c r="AD70" s="19">
        <f t="shared" si="37"/>
        <v>0.22277376553389019</v>
      </c>
      <c r="AE70" s="19">
        <f t="shared" si="38"/>
        <v>0.26784985534359518</v>
      </c>
      <c r="AF70" s="19">
        <f t="shared" si="39"/>
        <v>20.234020689858852</v>
      </c>
      <c r="AG70" s="7"/>
      <c r="AH70" s="7"/>
    </row>
    <row r="71" spans="1:34" x14ac:dyDescent="0.25">
      <c r="A71" s="7">
        <v>18</v>
      </c>
      <c r="B71" s="47" t="s">
        <v>204</v>
      </c>
      <c r="C71" s="48">
        <v>19</v>
      </c>
      <c r="D71" s="7">
        <v>4</v>
      </c>
      <c r="E71" s="13">
        <v>2972142</v>
      </c>
      <c r="F71" s="13">
        <v>2633824</v>
      </c>
      <c r="G71" s="13">
        <f t="shared" si="24"/>
        <v>-338318</v>
      </c>
      <c r="H71" s="12">
        <f t="shared" si="25"/>
        <v>-11.382968916020843</v>
      </c>
      <c r="I71" s="12">
        <f t="shared" si="26"/>
        <v>0.47161508763465115</v>
      </c>
      <c r="J71" s="18">
        <v>1138737</v>
      </c>
      <c r="K71" s="18">
        <v>927612</v>
      </c>
      <c r="L71" s="63">
        <f t="shared" si="27"/>
        <v>-2044530</v>
      </c>
      <c r="M71" s="12">
        <f t="shared" si="21"/>
        <v>-18.540277517987036</v>
      </c>
      <c r="N71" s="12">
        <f t="shared" si="28"/>
        <v>0.2865138454095425</v>
      </c>
      <c r="O71" s="18">
        <v>1833405</v>
      </c>
      <c r="P71" s="18">
        <v>1706212</v>
      </c>
      <c r="Q71" s="18">
        <f t="shared" si="29"/>
        <v>-127193</v>
      </c>
      <c r="R71" s="12">
        <f t="shared" si="30"/>
        <v>-6.9375288056921391</v>
      </c>
      <c r="S71" s="12">
        <f t="shared" si="31"/>
        <v>0.72694223022853277</v>
      </c>
      <c r="T71" s="13">
        <v>513371</v>
      </c>
      <c r="U71" s="13">
        <v>392112</v>
      </c>
      <c r="V71" s="13">
        <f t="shared" si="32"/>
        <v>-121259</v>
      </c>
      <c r="W71" s="12">
        <v>-23.620149950036122</v>
      </c>
      <c r="X71" s="19">
        <f t="shared" si="22"/>
        <v>0.62110499316844892</v>
      </c>
      <c r="Y71" s="19">
        <f t="shared" si="23"/>
        <v>0.54366749266796854</v>
      </c>
      <c r="Z71" s="19">
        <f t="shared" si="33"/>
        <v>-12.467698915999321</v>
      </c>
      <c r="AA71" s="19">
        <f t="shared" si="34"/>
        <v>0.38313680840282865</v>
      </c>
      <c r="AB71" s="19">
        <f t="shared" si="35"/>
        <v>0.35219209787745881</v>
      </c>
      <c r="AC71" s="19">
        <f t="shared" si="36"/>
        <v>-8.0766738790689914</v>
      </c>
      <c r="AD71" s="19">
        <f t="shared" si="37"/>
        <v>0.61686319159717129</v>
      </c>
      <c r="AE71" s="19">
        <f t="shared" si="38"/>
        <v>0.64780790212254125</v>
      </c>
      <c r="AF71" s="19">
        <f t="shared" si="39"/>
        <v>5.0164624744829496</v>
      </c>
      <c r="AG71" s="7"/>
      <c r="AH71" s="7"/>
    </row>
    <row r="72" spans="1:34" x14ac:dyDescent="0.25">
      <c r="A72" s="7">
        <v>19</v>
      </c>
      <c r="B72" s="47" t="s">
        <v>205</v>
      </c>
      <c r="C72" s="48">
        <v>21</v>
      </c>
      <c r="D72" s="7">
        <v>2</v>
      </c>
      <c r="E72" s="13">
        <v>3238145</v>
      </c>
      <c r="F72" s="13">
        <v>2653791</v>
      </c>
      <c r="G72" s="13">
        <f t="shared" si="24"/>
        <v>-584354</v>
      </c>
      <c r="H72" s="12">
        <f t="shared" si="25"/>
        <v>-18.045949146810898</v>
      </c>
      <c r="I72" s="12">
        <f t="shared" si="26"/>
        <v>0.47519039807862962</v>
      </c>
      <c r="J72" s="18">
        <v>2991153</v>
      </c>
      <c r="K72" s="18">
        <v>2408342</v>
      </c>
      <c r="L72" s="63">
        <f t="shared" si="27"/>
        <v>-829803</v>
      </c>
      <c r="M72" s="12">
        <f t="shared" si="21"/>
        <v>-19.484493103495538</v>
      </c>
      <c r="N72" s="12">
        <f t="shared" si="28"/>
        <v>0.74387063500828843</v>
      </c>
      <c r="O72" s="18">
        <v>246992</v>
      </c>
      <c r="P72" s="18">
        <v>245449</v>
      </c>
      <c r="Q72" s="18">
        <f t="shared" si="29"/>
        <v>-1543</v>
      </c>
      <c r="R72" s="12">
        <f t="shared" si="30"/>
        <v>-0.62471659001100477</v>
      </c>
      <c r="S72" s="12">
        <f t="shared" si="31"/>
        <v>0.10457507242204553</v>
      </c>
      <c r="T72" s="13">
        <v>1738799</v>
      </c>
      <c r="U72" s="13">
        <v>1170992</v>
      </c>
      <c r="V72" s="13">
        <f t="shared" si="32"/>
        <v>-567807</v>
      </c>
      <c r="W72" s="12">
        <v>-32.655125750589917</v>
      </c>
      <c r="X72" s="19">
        <f t="shared" si="22"/>
        <v>12.110323411284575</v>
      </c>
      <c r="Y72" s="19">
        <f t="shared" si="23"/>
        <v>9.8119853818919616</v>
      </c>
      <c r="Z72" s="19">
        <f t="shared" si="33"/>
        <v>-18.978337335326572</v>
      </c>
      <c r="AA72" s="19">
        <f t="shared" si="34"/>
        <v>0.92372423100262646</v>
      </c>
      <c r="AB72" s="19">
        <f t="shared" si="35"/>
        <v>0.90751004883202935</v>
      </c>
      <c r="AC72" s="19">
        <f t="shared" si="36"/>
        <v>-1.755305493393621</v>
      </c>
      <c r="AD72" s="19">
        <f t="shared" si="37"/>
        <v>7.6275768997373497E-2</v>
      </c>
      <c r="AE72" s="19">
        <f t="shared" si="38"/>
        <v>9.2489951167970652E-2</v>
      </c>
      <c r="AF72" s="19">
        <f t="shared" si="39"/>
        <v>21.257317210601286</v>
      </c>
      <c r="AG72" s="7"/>
      <c r="AH72" s="7"/>
    </row>
    <row r="73" spans="1:34" x14ac:dyDescent="0.25">
      <c r="A73" s="7">
        <v>20</v>
      </c>
      <c r="B73" s="47" t="s">
        <v>206</v>
      </c>
      <c r="C73" s="48">
        <v>22</v>
      </c>
      <c r="D73" s="7">
        <v>1</v>
      </c>
      <c r="E73" s="13">
        <v>94845</v>
      </c>
      <c r="F73" s="13">
        <v>97223</v>
      </c>
      <c r="G73" s="13">
        <f t="shared" si="24"/>
        <v>2378</v>
      </c>
      <c r="H73" s="12">
        <f t="shared" si="25"/>
        <v>2.5072486688808056</v>
      </c>
      <c r="I73" s="12">
        <f t="shared" si="26"/>
        <v>1.7408844958928037E-2</v>
      </c>
      <c r="J73" s="18">
        <v>73429</v>
      </c>
      <c r="K73" s="18">
        <v>77254</v>
      </c>
      <c r="L73" s="63">
        <f t="shared" si="27"/>
        <v>-17591</v>
      </c>
      <c r="M73" s="12">
        <f t="shared" si="21"/>
        <v>5.2091135654850405</v>
      </c>
      <c r="N73" s="12">
        <f t="shared" si="28"/>
        <v>2.3861636776226266E-2</v>
      </c>
      <c r="O73" s="18">
        <v>21416</v>
      </c>
      <c r="P73" s="18">
        <v>19969</v>
      </c>
      <c r="Q73" s="18">
        <f t="shared" si="29"/>
        <v>-1447</v>
      </c>
      <c r="R73" s="12">
        <f t="shared" si="30"/>
        <v>-6.7566305565932083</v>
      </c>
      <c r="S73" s="12">
        <f t="shared" si="31"/>
        <v>8.5079165985431898E-3</v>
      </c>
      <c r="T73" s="13">
        <v>46279</v>
      </c>
      <c r="U73" s="13">
        <v>42420</v>
      </c>
      <c r="V73" s="13">
        <f t="shared" si="32"/>
        <v>-3859</v>
      </c>
      <c r="W73" s="12">
        <v>-8.3385552842541983</v>
      </c>
      <c r="X73" s="19">
        <f t="shared" si="22"/>
        <v>3.4286981695928276</v>
      </c>
      <c r="Y73" s="19">
        <f t="shared" si="23"/>
        <v>3.8686964795432921</v>
      </c>
      <c r="Z73" s="19">
        <f t="shared" si="33"/>
        <v>12.832809660895776</v>
      </c>
      <c r="AA73" s="19">
        <f t="shared" si="34"/>
        <v>0.77420001054351839</v>
      </c>
      <c r="AB73" s="19">
        <f t="shared" si="35"/>
        <v>0.79460621457885483</v>
      </c>
      <c r="AC73" s="19">
        <f t="shared" si="36"/>
        <v>2.6357793538404337</v>
      </c>
      <c r="AD73" s="19">
        <f t="shared" si="37"/>
        <v>0.22579998945648164</v>
      </c>
      <c r="AE73" s="19">
        <f t="shared" si="38"/>
        <v>0.2053937854211452</v>
      </c>
      <c r="AF73" s="19">
        <f t="shared" si="39"/>
        <v>-9.0372918459632245</v>
      </c>
      <c r="AG73" s="7"/>
      <c r="AH73" s="7"/>
    </row>
    <row r="74" spans="1:34" x14ac:dyDescent="0.25">
      <c r="A74" s="7">
        <v>21</v>
      </c>
      <c r="B74" s="47" t="s">
        <v>207</v>
      </c>
      <c r="C74" s="48">
        <v>25</v>
      </c>
      <c r="D74" s="7">
        <v>1</v>
      </c>
      <c r="E74" s="13">
        <v>596530</v>
      </c>
      <c r="F74" s="13">
        <v>601322</v>
      </c>
      <c r="G74" s="13">
        <f t="shared" si="24"/>
        <v>4792</v>
      </c>
      <c r="H74" s="12">
        <f t="shared" si="25"/>
        <v>0.8033124905704625</v>
      </c>
      <c r="I74" s="12">
        <f t="shared" si="26"/>
        <v>0.10767330228847626</v>
      </c>
      <c r="J74" s="18">
        <v>401126</v>
      </c>
      <c r="K74" s="18">
        <v>424954</v>
      </c>
      <c r="L74" s="63">
        <f t="shared" si="27"/>
        <v>-171576</v>
      </c>
      <c r="M74" s="12">
        <f t="shared" si="21"/>
        <v>5.9402781171003625</v>
      </c>
      <c r="N74" s="12">
        <f t="shared" si="28"/>
        <v>0.13125660800223232</v>
      </c>
      <c r="O74" s="18">
        <v>195404</v>
      </c>
      <c r="P74" s="18">
        <v>176368</v>
      </c>
      <c r="Q74" s="18">
        <f t="shared" si="29"/>
        <v>-19036</v>
      </c>
      <c r="R74" s="12">
        <f t="shared" si="30"/>
        <v>-9.7418681296186378</v>
      </c>
      <c r="S74" s="12">
        <f t="shared" si="31"/>
        <v>7.5142682891074425E-2</v>
      </c>
      <c r="T74" s="13">
        <v>97183</v>
      </c>
      <c r="U74" s="13">
        <v>81148</v>
      </c>
      <c r="V74" s="13">
        <f t="shared" si="32"/>
        <v>-16035</v>
      </c>
      <c r="W74" s="12">
        <v>-16.499799347622528</v>
      </c>
      <c r="X74" s="19">
        <f t="shared" si="22"/>
        <v>2.0528034226525556</v>
      </c>
      <c r="Y74" s="19">
        <f t="shared" si="23"/>
        <v>2.4094733738546674</v>
      </c>
      <c r="Z74" s="19">
        <f t="shared" si="33"/>
        <v>17.374773797933202</v>
      </c>
      <c r="AA74" s="19">
        <f t="shared" si="34"/>
        <v>0.67243223308132027</v>
      </c>
      <c r="AB74" s="19">
        <f t="shared" si="35"/>
        <v>0.70669957194315192</v>
      </c>
      <c r="AC74" s="19">
        <f t="shared" si="36"/>
        <v>5.0960285923247142</v>
      </c>
      <c r="AD74" s="19">
        <f t="shared" si="37"/>
        <v>0.32756776691867967</v>
      </c>
      <c r="AE74" s="19">
        <f t="shared" si="38"/>
        <v>0.29330042805684808</v>
      </c>
      <c r="AF74" s="19">
        <f t="shared" si="39"/>
        <v>-10.46114493625943</v>
      </c>
      <c r="AG74" s="7"/>
      <c r="AH74" s="7"/>
    </row>
    <row r="75" spans="1:34" x14ac:dyDescent="0.25">
      <c r="A75" s="7">
        <v>22</v>
      </c>
      <c r="B75" s="47" t="s">
        <v>208</v>
      </c>
      <c r="C75" s="48">
        <v>26</v>
      </c>
      <c r="D75" s="7">
        <v>3</v>
      </c>
      <c r="E75" s="13">
        <v>623778</v>
      </c>
      <c r="F75" s="13">
        <v>631164</v>
      </c>
      <c r="G75" s="13">
        <f t="shared" si="24"/>
        <v>7386</v>
      </c>
      <c r="H75" s="12">
        <f t="shared" si="25"/>
        <v>1.1840751036426411</v>
      </c>
      <c r="I75" s="12">
        <f t="shared" si="26"/>
        <v>0.11301683983889468</v>
      </c>
      <c r="J75" s="18">
        <v>348442</v>
      </c>
      <c r="K75" s="18">
        <v>327518</v>
      </c>
      <c r="L75" s="63">
        <f t="shared" si="27"/>
        <v>-296260</v>
      </c>
      <c r="M75" s="12">
        <f t="shared" si="21"/>
        <v>-6.0050166168257562</v>
      </c>
      <c r="N75" s="12">
        <f t="shared" si="28"/>
        <v>0.1011613062582659</v>
      </c>
      <c r="O75" s="18">
        <v>275336</v>
      </c>
      <c r="P75" s="18">
        <v>303646</v>
      </c>
      <c r="Q75" s="18">
        <f t="shared" si="29"/>
        <v>28310</v>
      </c>
      <c r="R75" s="12">
        <f t="shared" si="30"/>
        <v>10.281982741087248</v>
      </c>
      <c r="S75" s="12">
        <f t="shared" si="31"/>
        <v>0.12937026608649632</v>
      </c>
      <c r="T75" s="13">
        <v>63970</v>
      </c>
      <c r="U75" s="13">
        <v>86104</v>
      </c>
      <c r="V75" s="13">
        <f t="shared" si="32"/>
        <v>22134</v>
      </c>
      <c r="W75" s="12">
        <v>34.600594028450843</v>
      </c>
      <c r="X75" s="19">
        <f t="shared" si="22"/>
        <v>1.2655155882267484</v>
      </c>
      <c r="Y75" s="19">
        <f t="shared" si="23"/>
        <v>1.0786178642234707</v>
      </c>
      <c r="Z75" s="19">
        <f t="shared" si="33"/>
        <v>-14.76850429516719</v>
      </c>
      <c r="AA75" s="19">
        <f t="shared" si="34"/>
        <v>0.55859937349505751</v>
      </c>
      <c r="AB75" s="19">
        <f t="shared" si="35"/>
        <v>0.51891109125362034</v>
      </c>
      <c r="AC75" s="19">
        <f t="shared" si="36"/>
        <v>-7.1049636151781925</v>
      </c>
      <c r="AD75" s="19">
        <f t="shared" si="37"/>
        <v>0.44140062650494244</v>
      </c>
      <c r="AE75" s="19">
        <f t="shared" si="38"/>
        <v>0.48108890874637972</v>
      </c>
      <c r="AF75" s="19">
        <f t="shared" si="39"/>
        <v>8.991442208791895</v>
      </c>
      <c r="AG75" s="7"/>
      <c r="AH75" s="7"/>
    </row>
    <row r="76" spans="1:34" x14ac:dyDescent="0.25">
      <c r="A76" s="7">
        <v>23</v>
      </c>
      <c r="B76" s="47" t="s">
        <v>209</v>
      </c>
      <c r="C76" s="48">
        <v>28</v>
      </c>
      <c r="D76" s="7">
        <v>1</v>
      </c>
      <c r="E76" s="13">
        <v>6496</v>
      </c>
      <c r="F76" s="13">
        <v>19935</v>
      </c>
      <c r="G76" s="13">
        <f t="shared" si="24"/>
        <v>13439</v>
      </c>
      <c r="H76" s="12">
        <f t="shared" si="25"/>
        <v>206.88115763546796</v>
      </c>
      <c r="I76" s="12">
        <f t="shared" si="26"/>
        <v>3.5695804928487134E-3</v>
      </c>
      <c r="J76" s="18">
        <v>645</v>
      </c>
      <c r="K76" s="18">
        <v>2072</v>
      </c>
      <c r="L76" s="63">
        <f t="shared" si="27"/>
        <v>-4424</v>
      </c>
      <c r="M76" s="12">
        <f t="shared" si="21"/>
        <v>221.24031007751938</v>
      </c>
      <c r="N76" s="12">
        <f t="shared" si="28"/>
        <v>6.3998383773449679E-4</v>
      </c>
      <c r="O76" s="18">
        <v>5851</v>
      </c>
      <c r="P76" s="18">
        <v>17863</v>
      </c>
      <c r="Q76" s="18">
        <f t="shared" si="29"/>
        <v>12012</v>
      </c>
      <c r="R76" s="12">
        <f t="shared" si="30"/>
        <v>205.29823961715948</v>
      </c>
      <c r="S76" s="12">
        <f t="shared" si="31"/>
        <v>7.6106422054072311E-3</v>
      </c>
      <c r="T76" s="13">
        <v>0</v>
      </c>
      <c r="U76" s="13">
        <v>0</v>
      </c>
      <c r="V76" s="13">
        <f t="shared" si="32"/>
        <v>0</v>
      </c>
      <c r="W76" s="12" t="e">
        <v>#DIV/0!</v>
      </c>
      <c r="X76" s="19">
        <f t="shared" si="22"/>
        <v>0.11023756622799522</v>
      </c>
      <c r="Y76" s="19">
        <f t="shared" si="23"/>
        <v>0.11599395398309355</v>
      </c>
      <c r="Z76" s="19">
        <f t="shared" si="33"/>
        <v>5.2218022876093499</v>
      </c>
      <c r="AA76" s="19">
        <f t="shared" si="34"/>
        <v>9.9291871921182259E-2</v>
      </c>
      <c r="AB76" s="19">
        <f t="shared" si="35"/>
        <v>0.10393779784298972</v>
      </c>
      <c r="AC76" s="19">
        <f t="shared" si="36"/>
        <v>4.6790596570637604</v>
      </c>
      <c r="AD76" s="19">
        <f t="shared" si="37"/>
        <v>0.90070812807881773</v>
      </c>
      <c r="AE76" s="19">
        <f t="shared" si="38"/>
        <v>0.89606220215701027</v>
      </c>
      <c r="AF76" s="19">
        <f t="shared" si="39"/>
        <v>-0.51580814883031678</v>
      </c>
      <c r="AG76" s="7"/>
      <c r="AH76" s="7"/>
    </row>
    <row r="77" spans="1:34" x14ac:dyDescent="0.25">
      <c r="A77" s="7">
        <v>24</v>
      </c>
      <c r="B77" s="47" t="s">
        <v>210</v>
      </c>
      <c r="C77" s="48">
        <v>29</v>
      </c>
      <c r="D77" s="7">
        <v>3</v>
      </c>
      <c r="E77" s="13">
        <v>311793</v>
      </c>
      <c r="F77" s="13">
        <v>330917</v>
      </c>
      <c r="G77" s="13">
        <f t="shared" si="24"/>
        <v>19124</v>
      </c>
      <c r="H77" s="12">
        <f t="shared" si="25"/>
        <v>6.1335565583576397</v>
      </c>
      <c r="I77" s="12">
        <f t="shared" si="26"/>
        <v>5.925431993739743E-2</v>
      </c>
      <c r="J77" s="18">
        <v>118394</v>
      </c>
      <c r="K77" s="18">
        <v>126773</v>
      </c>
      <c r="L77" s="63">
        <f t="shared" si="27"/>
        <v>-185020</v>
      </c>
      <c r="M77" s="12">
        <f t="shared" si="21"/>
        <v>7.0772167508488621</v>
      </c>
      <c r="N77" s="12">
        <f t="shared" si="28"/>
        <v>3.9156694527565331E-2</v>
      </c>
      <c r="O77" s="18">
        <v>193399</v>
      </c>
      <c r="P77" s="18">
        <v>204144</v>
      </c>
      <c r="Q77" s="18">
        <f t="shared" si="29"/>
        <v>10745</v>
      </c>
      <c r="R77" s="12">
        <f t="shared" si="30"/>
        <v>5.5558715401837588</v>
      </c>
      <c r="S77" s="12">
        <f t="shared" si="31"/>
        <v>8.6976820376233208E-2</v>
      </c>
      <c r="T77" s="13">
        <v>22279</v>
      </c>
      <c r="U77" s="13">
        <v>27899</v>
      </c>
      <c r="V77" s="13">
        <f t="shared" si="32"/>
        <v>5620</v>
      </c>
      <c r="W77" s="12">
        <v>25.225548723012707</v>
      </c>
      <c r="X77" s="19">
        <f t="shared" si="22"/>
        <v>0.61217483027316588</v>
      </c>
      <c r="Y77" s="19">
        <f t="shared" si="23"/>
        <v>0.62099792303472057</v>
      </c>
      <c r="Z77" s="19">
        <f t="shared" si="33"/>
        <v>1.4412700956061286</v>
      </c>
      <c r="AA77" s="19">
        <f t="shared" si="34"/>
        <v>0.3797198782525586</v>
      </c>
      <c r="AB77" s="19">
        <f t="shared" si="35"/>
        <v>0.38309606336332069</v>
      </c>
      <c r="AC77" s="19">
        <f t="shared" si="36"/>
        <v>0.8891251957361419</v>
      </c>
      <c r="AD77" s="19">
        <f t="shared" si="37"/>
        <v>0.6202801217474414</v>
      </c>
      <c r="AE77" s="19">
        <f t="shared" si="38"/>
        <v>0.61690393663667931</v>
      </c>
      <c r="AF77" s="19">
        <f t="shared" si="39"/>
        <v>-0.54430006579137569</v>
      </c>
      <c r="AG77" s="7"/>
      <c r="AH77" s="7"/>
    </row>
    <row r="78" spans="1:34" x14ac:dyDescent="0.25">
      <c r="A78" s="7">
        <v>25</v>
      </c>
      <c r="B78" s="47" t="s">
        <v>211</v>
      </c>
      <c r="C78" s="48">
        <v>30</v>
      </c>
      <c r="D78" s="7">
        <v>2</v>
      </c>
      <c r="E78" s="13">
        <v>661350</v>
      </c>
      <c r="F78" s="13">
        <v>650292</v>
      </c>
      <c r="G78" s="13">
        <f t="shared" si="24"/>
        <v>-11058</v>
      </c>
      <c r="H78" s="12">
        <f t="shared" si="25"/>
        <v>-1.6720344749376181</v>
      </c>
      <c r="I78" s="12">
        <f t="shared" si="26"/>
        <v>0.11644191812669052</v>
      </c>
      <c r="J78" s="18">
        <v>555494</v>
      </c>
      <c r="K78" s="18">
        <v>553621</v>
      </c>
      <c r="L78" s="63">
        <f t="shared" si="27"/>
        <v>-107729</v>
      </c>
      <c r="M78" s="12">
        <f t="shared" si="21"/>
        <v>-0.33717735925139891</v>
      </c>
      <c r="N78" s="12">
        <f t="shared" si="28"/>
        <v>0.17099830706100863</v>
      </c>
      <c r="O78" s="18">
        <v>105856</v>
      </c>
      <c r="P78" s="18">
        <v>96671</v>
      </c>
      <c r="Q78" s="18">
        <f t="shared" si="29"/>
        <v>-9185</v>
      </c>
      <c r="R78" s="12">
        <f t="shared" si="30"/>
        <v>-8.6768818016928719</v>
      </c>
      <c r="S78" s="12">
        <f t="shared" si="31"/>
        <v>4.1187280559756054E-2</v>
      </c>
      <c r="T78" s="13">
        <v>286883</v>
      </c>
      <c r="U78" s="13">
        <v>279235</v>
      </c>
      <c r="V78" s="13">
        <f t="shared" si="32"/>
        <v>-7648</v>
      </c>
      <c r="W78" s="12">
        <v>-2.6658951558649449</v>
      </c>
      <c r="X78" s="19">
        <f t="shared" si="22"/>
        <v>5.247638301088271</v>
      </c>
      <c r="Y78" s="19">
        <f t="shared" si="23"/>
        <v>5.7268570719243623</v>
      </c>
      <c r="Z78" s="19">
        <f t="shared" si="33"/>
        <v>9.1320846319897839</v>
      </c>
      <c r="AA78" s="19">
        <f t="shared" si="34"/>
        <v>0.8399395176532849</v>
      </c>
      <c r="AB78" s="19">
        <f t="shared" si="35"/>
        <v>0.85134216628837511</v>
      </c>
      <c r="AC78" s="19">
        <f t="shared" si="36"/>
        <v>1.3575559186628254</v>
      </c>
      <c r="AD78" s="19">
        <f t="shared" si="37"/>
        <v>0.16006048234671505</v>
      </c>
      <c r="AE78" s="19">
        <f t="shared" si="38"/>
        <v>0.14865783371162494</v>
      </c>
      <c r="AF78" s="19">
        <f t="shared" si="39"/>
        <v>-7.1239624346440849</v>
      </c>
      <c r="AG78" s="7"/>
      <c r="AH78" s="7"/>
    </row>
    <row r="79" spans="1:34" x14ac:dyDescent="0.25">
      <c r="A79" s="7">
        <v>26</v>
      </c>
      <c r="B79" s="47" t="s">
        <v>212</v>
      </c>
      <c r="C79" s="48">
        <v>31</v>
      </c>
      <c r="D79" s="7">
        <v>2</v>
      </c>
      <c r="E79" s="13">
        <v>27172</v>
      </c>
      <c r="F79" s="13">
        <v>40517</v>
      </c>
      <c r="G79" s="13">
        <f t="shared" si="24"/>
        <v>13345</v>
      </c>
      <c r="H79" s="12">
        <f t="shared" si="25"/>
        <v>49.113057559252184</v>
      </c>
      <c r="I79" s="12">
        <f t="shared" si="26"/>
        <v>7.2550134351016468E-3</v>
      </c>
      <c r="J79" s="18">
        <v>15021</v>
      </c>
      <c r="K79" s="18">
        <v>26733</v>
      </c>
      <c r="L79" s="63">
        <f t="shared" si="27"/>
        <v>-439</v>
      </c>
      <c r="M79" s="12">
        <f t="shared" si="21"/>
        <v>77.970840822848032</v>
      </c>
      <c r="N79" s="12">
        <f t="shared" si="28"/>
        <v>8.2570887713109588E-3</v>
      </c>
      <c r="O79" s="18">
        <v>12151</v>
      </c>
      <c r="P79" s="18">
        <v>13784</v>
      </c>
      <c r="Q79" s="18">
        <f t="shared" si="29"/>
        <v>1633</v>
      </c>
      <c r="R79" s="12">
        <f t="shared" si="30"/>
        <v>13.439223109209109</v>
      </c>
      <c r="S79" s="12">
        <f t="shared" si="31"/>
        <v>5.8727588960047735E-3</v>
      </c>
      <c r="T79" s="13">
        <v>10187</v>
      </c>
      <c r="U79" s="13">
        <v>14585</v>
      </c>
      <c r="V79" s="13">
        <f t="shared" si="32"/>
        <v>4398</v>
      </c>
      <c r="W79" s="12">
        <v>43.172671051339961</v>
      </c>
      <c r="X79" s="19">
        <f t="shared" si="22"/>
        <v>1.2361945518887334</v>
      </c>
      <c r="Y79" s="19">
        <f t="shared" si="23"/>
        <v>1.9394225188624492</v>
      </c>
      <c r="Z79" s="19">
        <f t="shared" si="33"/>
        <v>56.886512393965916</v>
      </c>
      <c r="AA79" s="19">
        <f t="shared" si="34"/>
        <v>0.55281171794494333</v>
      </c>
      <c r="AB79" s="19">
        <f t="shared" si="35"/>
        <v>0.65979712219562159</v>
      </c>
      <c r="AC79" s="19">
        <f t="shared" si="36"/>
        <v>19.352955224681637</v>
      </c>
      <c r="AD79" s="19">
        <f t="shared" si="37"/>
        <v>0.44718828205505667</v>
      </c>
      <c r="AE79" s="19">
        <f t="shared" si="38"/>
        <v>0.34020287780437841</v>
      </c>
      <c r="AF79" s="19">
        <f t="shared" si="39"/>
        <v>-23.92401781169805</v>
      </c>
      <c r="AG79" s="7"/>
      <c r="AH79" s="7"/>
    </row>
    <row r="80" spans="1:34" x14ac:dyDescent="0.25">
      <c r="A80" s="7">
        <v>27</v>
      </c>
      <c r="B80" s="47" t="s">
        <v>213</v>
      </c>
      <c r="C80" s="48">
        <v>32</v>
      </c>
      <c r="D80" s="7">
        <v>2</v>
      </c>
      <c r="E80" s="13">
        <v>675871</v>
      </c>
      <c r="F80" s="13">
        <v>589707</v>
      </c>
      <c r="G80" s="13">
        <f t="shared" si="24"/>
        <v>-86164</v>
      </c>
      <c r="H80" s="12">
        <f t="shared" si="25"/>
        <v>-12.748586638574523</v>
      </c>
      <c r="I80" s="12">
        <f t="shared" si="26"/>
        <v>0.10559350908935722</v>
      </c>
      <c r="J80" s="18">
        <v>540449</v>
      </c>
      <c r="K80" s="18">
        <v>465487</v>
      </c>
      <c r="L80" s="63">
        <f t="shared" si="27"/>
        <v>-210384</v>
      </c>
      <c r="M80" s="12">
        <f t="shared" si="21"/>
        <v>-13.870318938512241</v>
      </c>
      <c r="N80" s="12">
        <f t="shared" si="28"/>
        <v>0.14377613739165912</v>
      </c>
      <c r="O80" s="18">
        <v>135422</v>
      </c>
      <c r="P80" s="18">
        <v>124220</v>
      </c>
      <c r="Q80" s="18">
        <f t="shared" si="29"/>
        <v>-11202</v>
      </c>
      <c r="R80" s="12">
        <f t="shared" si="30"/>
        <v>-8.2719203674439825</v>
      </c>
      <c r="S80" s="12">
        <f t="shared" si="31"/>
        <v>5.2924703283641385E-2</v>
      </c>
      <c r="T80" s="13">
        <v>298365</v>
      </c>
      <c r="U80" s="13">
        <v>229765</v>
      </c>
      <c r="V80" s="13">
        <f t="shared" si="32"/>
        <v>-68600</v>
      </c>
      <c r="W80" s="12">
        <v>-22.991972919075636</v>
      </c>
      <c r="X80" s="19">
        <f t="shared" si="22"/>
        <v>3.9908508218753229</v>
      </c>
      <c r="Y80" s="19">
        <f t="shared" si="23"/>
        <v>3.7472790210916118</v>
      </c>
      <c r="Z80" s="19">
        <f t="shared" si="33"/>
        <v>-6.1032549612880587</v>
      </c>
      <c r="AA80" s="19">
        <f t="shared" si="34"/>
        <v>0.79963336198771662</v>
      </c>
      <c r="AB80" s="19">
        <f t="shared" si="35"/>
        <v>0.78935301768505373</v>
      </c>
      <c r="AC80" s="19">
        <f t="shared" si="36"/>
        <v>-1.2856322398940563</v>
      </c>
      <c r="AD80" s="19">
        <f t="shared" si="37"/>
        <v>0.20036663801228341</v>
      </c>
      <c r="AE80" s="19">
        <f t="shared" si="38"/>
        <v>0.21064698231494625</v>
      </c>
      <c r="AF80" s="19">
        <f t="shared" si="39"/>
        <v>5.1307664812105997</v>
      </c>
      <c r="AG80" s="7"/>
      <c r="AH80" s="7"/>
    </row>
    <row r="81" spans="1:34" x14ac:dyDescent="0.25">
      <c r="A81" s="7">
        <v>28</v>
      </c>
      <c r="B81" s="47" t="s">
        <v>214</v>
      </c>
      <c r="C81" s="48">
        <v>38</v>
      </c>
      <c r="D81" s="7">
        <v>1</v>
      </c>
      <c r="E81" s="13">
        <v>155714</v>
      </c>
      <c r="F81" s="13">
        <v>149136</v>
      </c>
      <c r="G81" s="13">
        <f t="shared" si="24"/>
        <v>-6578</v>
      </c>
      <c r="H81" s="12">
        <f t="shared" si="25"/>
        <v>-4.2244114209383952</v>
      </c>
      <c r="I81" s="12">
        <f t="shared" si="26"/>
        <v>2.6704437240104628E-2</v>
      </c>
      <c r="J81" s="18">
        <v>56685</v>
      </c>
      <c r="K81" s="18">
        <v>54618</v>
      </c>
      <c r="L81" s="63">
        <f t="shared" si="27"/>
        <v>-101096</v>
      </c>
      <c r="M81" s="12">
        <f t="shared" si="21"/>
        <v>-3.6464673193966632</v>
      </c>
      <c r="N81" s="12">
        <f t="shared" si="28"/>
        <v>1.6869998672482022E-2</v>
      </c>
      <c r="O81" s="18">
        <v>99029</v>
      </c>
      <c r="P81" s="18">
        <v>94518</v>
      </c>
      <c r="Q81" s="18">
        <f t="shared" si="29"/>
        <v>-4511</v>
      </c>
      <c r="R81" s="12">
        <f t="shared" si="30"/>
        <v>-4.5552312958830186</v>
      </c>
      <c r="S81" s="12">
        <f t="shared" si="31"/>
        <v>4.0269981524418103E-2</v>
      </c>
      <c r="T81" s="13">
        <v>28689</v>
      </c>
      <c r="U81" s="13">
        <v>19669</v>
      </c>
      <c r="V81" s="13">
        <f t="shared" si="32"/>
        <v>-9020</v>
      </c>
      <c r="W81" s="12">
        <v>-31.440621841123772</v>
      </c>
      <c r="X81" s="19">
        <f t="shared" si="22"/>
        <v>0.57240808248088948</v>
      </c>
      <c r="Y81" s="19">
        <f t="shared" si="23"/>
        <v>0.57785818574239822</v>
      </c>
      <c r="Z81" s="19">
        <f t="shared" si="33"/>
        <v>0.95213597227477464</v>
      </c>
      <c r="AA81" s="19">
        <f t="shared" si="34"/>
        <v>0.36403277804179457</v>
      </c>
      <c r="AB81" s="19">
        <f t="shared" si="35"/>
        <v>0.36622948181525589</v>
      </c>
      <c r="AC81" s="19">
        <f t="shared" si="36"/>
        <v>0.60343570853092388</v>
      </c>
      <c r="AD81" s="19">
        <f t="shared" si="37"/>
        <v>0.63596722195820543</v>
      </c>
      <c r="AE81" s="19">
        <f t="shared" si="38"/>
        <v>0.63377051818474417</v>
      </c>
      <c r="AF81" s="19">
        <f t="shared" si="39"/>
        <v>-0.34541147682067219</v>
      </c>
      <c r="AG81" s="7"/>
      <c r="AH81" s="7"/>
    </row>
    <row r="82" spans="1:34" x14ac:dyDescent="0.25">
      <c r="A82" s="7">
        <v>29</v>
      </c>
      <c r="B82" s="47" t="s">
        <v>215</v>
      </c>
      <c r="C82" s="48">
        <v>43</v>
      </c>
      <c r="D82" s="7">
        <v>1</v>
      </c>
      <c r="E82" s="13">
        <v>12344</v>
      </c>
      <c r="F82" s="13">
        <v>14268</v>
      </c>
      <c r="G82" s="13">
        <f t="shared" si="24"/>
        <v>1924</v>
      </c>
      <c r="H82" s="12">
        <f t="shared" si="25"/>
        <v>15.586519766688284</v>
      </c>
      <c r="I82" s="12">
        <f t="shared" si="26"/>
        <v>2.5548419599681687E-3</v>
      </c>
      <c r="J82" s="18">
        <v>7789</v>
      </c>
      <c r="K82" s="18">
        <v>10275</v>
      </c>
      <c r="L82" s="63">
        <f t="shared" si="27"/>
        <v>-2069</v>
      </c>
      <c r="M82" s="12">
        <f t="shared" si="21"/>
        <v>31.916805751701133</v>
      </c>
      <c r="N82" s="12">
        <f t="shared" si="28"/>
        <v>3.1736650254449591E-3</v>
      </c>
      <c r="O82" s="18">
        <v>4555</v>
      </c>
      <c r="P82" s="18">
        <v>3993</v>
      </c>
      <c r="Q82" s="18">
        <f t="shared" si="29"/>
        <v>-562</v>
      </c>
      <c r="R82" s="12">
        <f t="shared" si="30"/>
        <v>-12.338090010976941</v>
      </c>
      <c r="S82" s="12">
        <f t="shared" si="31"/>
        <v>1.7012424747349869E-3</v>
      </c>
      <c r="T82" s="13">
        <v>1911</v>
      </c>
      <c r="U82" s="13">
        <v>1736</v>
      </c>
      <c r="V82" s="13">
        <f t="shared" si="32"/>
        <v>-175</v>
      </c>
      <c r="W82" s="12">
        <v>-9.1575091575091534</v>
      </c>
      <c r="X82" s="19">
        <f t="shared" si="22"/>
        <v>1.7099890230515917</v>
      </c>
      <c r="Y82" s="19">
        <f t="shared" si="23"/>
        <v>2.5732531930879037</v>
      </c>
      <c r="Z82" s="19">
        <f t="shared" si="33"/>
        <v>50.483608865263847</v>
      </c>
      <c r="AA82" s="19">
        <f t="shared" si="34"/>
        <v>0.63099481529488011</v>
      </c>
      <c r="AB82" s="19">
        <f t="shared" si="35"/>
        <v>0.72014297729184185</v>
      </c>
      <c r="AC82" s="19">
        <f t="shared" si="36"/>
        <v>14.128192472595913</v>
      </c>
      <c r="AD82" s="19">
        <f t="shared" si="37"/>
        <v>0.36900518470511989</v>
      </c>
      <c r="AE82" s="19">
        <f t="shared" si="38"/>
        <v>0.2798570227081581</v>
      </c>
      <c r="AF82" s="19">
        <f t="shared" si="39"/>
        <v>-24.159054043699157</v>
      </c>
      <c r="AG82" s="7"/>
      <c r="AH82" s="7"/>
    </row>
    <row r="83" spans="1:34" x14ac:dyDescent="0.25">
      <c r="A83" s="7">
        <v>30</v>
      </c>
      <c r="B83" s="47" t="s">
        <v>216</v>
      </c>
      <c r="C83" s="48">
        <v>52</v>
      </c>
      <c r="D83" s="7">
        <v>1</v>
      </c>
      <c r="E83" s="13">
        <v>25469</v>
      </c>
      <c r="F83" s="13">
        <v>59231</v>
      </c>
      <c r="G83" s="13">
        <f t="shared" si="24"/>
        <v>33762</v>
      </c>
      <c r="H83" s="12">
        <f t="shared" si="25"/>
        <v>132.56115277396052</v>
      </c>
      <c r="I83" s="12">
        <f t="shared" si="26"/>
        <v>1.0605960480156617E-2</v>
      </c>
      <c r="J83" s="18">
        <v>15282</v>
      </c>
      <c r="K83" s="18">
        <v>49456</v>
      </c>
      <c r="L83" s="63">
        <f t="shared" si="27"/>
        <v>23987</v>
      </c>
      <c r="M83" s="12">
        <f t="shared" si="21"/>
        <v>223.62256249182042</v>
      </c>
      <c r="N83" s="12">
        <f t="shared" si="28"/>
        <v>1.5275598783299845E-2</v>
      </c>
      <c r="O83" s="18">
        <v>10187</v>
      </c>
      <c r="P83" s="18">
        <v>9775</v>
      </c>
      <c r="Q83" s="18">
        <f t="shared" si="29"/>
        <v>-412</v>
      </c>
      <c r="R83" s="12">
        <f t="shared" si="30"/>
        <v>-4.0443702758417572</v>
      </c>
      <c r="S83" s="12">
        <f t="shared" si="31"/>
        <v>4.164699521796769E-3</v>
      </c>
      <c r="T83" s="13">
        <v>1209</v>
      </c>
      <c r="U83" s="13">
        <v>5296</v>
      </c>
      <c r="V83" s="13">
        <f t="shared" si="32"/>
        <v>4087</v>
      </c>
      <c r="W83" s="12">
        <v>338.04797353184443</v>
      </c>
      <c r="X83" s="19">
        <f t="shared" si="22"/>
        <v>1.5001472464906254</v>
      </c>
      <c r="Y83" s="19">
        <f t="shared" si="23"/>
        <v>5.0594373401534529</v>
      </c>
      <c r="Z83" s="19">
        <f t="shared" si="33"/>
        <v>237.26271550937849</v>
      </c>
      <c r="AA83" s="19">
        <f t="shared" si="34"/>
        <v>0.60002355805096397</v>
      </c>
      <c r="AB83" s="19">
        <f t="shared" si="35"/>
        <v>0.83496817544866708</v>
      </c>
      <c r="AC83" s="19">
        <f t="shared" si="36"/>
        <v>39.155898838516549</v>
      </c>
      <c r="AD83" s="19">
        <f t="shared" si="37"/>
        <v>0.39997644194903609</v>
      </c>
      <c r="AE83" s="19">
        <f t="shared" si="38"/>
        <v>0.16503182455133292</v>
      </c>
      <c r="AF83" s="19">
        <f t="shared" si="39"/>
        <v>-58.739613826466105</v>
      </c>
      <c r="AG83" s="7"/>
      <c r="AH83" s="7"/>
    </row>
    <row r="84" spans="1:34" x14ac:dyDescent="0.25">
      <c r="A84" s="7">
        <v>31</v>
      </c>
      <c r="B84" s="47" t="s">
        <v>217</v>
      </c>
      <c r="C84" s="48">
        <v>57</v>
      </c>
      <c r="D84" s="7">
        <v>1</v>
      </c>
      <c r="E84" s="13">
        <v>115438</v>
      </c>
      <c r="F84" s="13">
        <v>109530</v>
      </c>
      <c r="G84" s="13">
        <f t="shared" si="24"/>
        <v>-5908</v>
      </c>
      <c r="H84" s="12">
        <f t="shared" si="25"/>
        <v>-5.1178987854952425</v>
      </c>
      <c r="I84" s="12">
        <f t="shared" si="26"/>
        <v>1.9612548351227468E-2</v>
      </c>
      <c r="J84" s="18">
        <v>83337</v>
      </c>
      <c r="K84" s="18">
        <v>75946</v>
      </c>
      <c r="L84" s="63">
        <f t="shared" si="27"/>
        <v>-39492</v>
      </c>
      <c r="M84" s="12">
        <f t="shared" si="21"/>
        <v>-8.8688097723700139</v>
      </c>
      <c r="N84" s="12">
        <f t="shared" si="28"/>
        <v>2.3457631535030936E-2</v>
      </c>
      <c r="O84" s="18">
        <v>32101</v>
      </c>
      <c r="P84" s="18">
        <v>33584</v>
      </c>
      <c r="Q84" s="18">
        <f t="shared" si="29"/>
        <v>1483</v>
      </c>
      <c r="R84" s="12">
        <f t="shared" si="30"/>
        <v>4.6197937758948342</v>
      </c>
      <c r="S84" s="12">
        <f t="shared" si="31"/>
        <v>1.4308671993864213E-2</v>
      </c>
      <c r="T84" s="13">
        <v>13792</v>
      </c>
      <c r="U84" s="13">
        <v>9659</v>
      </c>
      <c r="V84" s="13">
        <f t="shared" si="32"/>
        <v>-4133</v>
      </c>
      <c r="W84" s="12">
        <v>-29.966647331786547</v>
      </c>
      <c r="X84" s="19">
        <f t="shared" si="22"/>
        <v>2.59608734930376</v>
      </c>
      <c r="Y84" s="19">
        <f t="shared" si="23"/>
        <v>2.2613744640304909</v>
      </c>
      <c r="Z84" s="19">
        <f t="shared" si="33"/>
        <v>-12.892974705301611</v>
      </c>
      <c r="AA84" s="19">
        <f t="shared" si="34"/>
        <v>0.72191999168384757</v>
      </c>
      <c r="AB84" s="19">
        <f t="shared" si="35"/>
        <v>0.69338080891080067</v>
      </c>
      <c r="AC84" s="19">
        <f t="shared" si="36"/>
        <v>-3.9532334748731017</v>
      </c>
      <c r="AD84" s="19">
        <f t="shared" si="37"/>
        <v>0.27808000831615237</v>
      </c>
      <c r="AE84" s="19">
        <f t="shared" si="38"/>
        <v>0.30661919108919933</v>
      </c>
      <c r="AF84" s="19">
        <f t="shared" si="39"/>
        <v>10.262939412962197</v>
      </c>
      <c r="AG84" s="7"/>
      <c r="AH84" s="7"/>
    </row>
    <row r="85" spans="1:34" x14ac:dyDescent="0.25">
      <c r="A85" s="7">
        <v>32</v>
      </c>
      <c r="B85" s="47" t="s">
        <v>218</v>
      </c>
      <c r="C85" s="48">
        <v>59</v>
      </c>
      <c r="D85" s="7">
        <v>1</v>
      </c>
      <c r="E85" s="13">
        <v>2468</v>
      </c>
      <c r="F85" s="13">
        <v>1634</v>
      </c>
      <c r="G85" s="13">
        <f t="shared" si="24"/>
        <v>-834</v>
      </c>
      <c r="H85" s="12">
        <f t="shared" si="25"/>
        <v>-33.792544570502443</v>
      </c>
      <c r="I85" s="12">
        <f t="shared" si="26"/>
        <v>2.9258562956181581E-4</v>
      </c>
      <c r="J85" s="18">
        <v>2145</v>
      </c>
      <c r="K85" s="18">
        <v>1311</v>
      </c>
      <c r="L85" s="63">
        <f t="shared" si="27"/>
        <v>-1157</v>
      </c>
      <c r="M85" s="12">
        <f t="shared" si="21"/>
        <v>-38.88111888111888</v>
      </c>
      <c r="N85" s="12">
        <f t="shared" si="28"/>
        <v>4.0493185872100644E-4</v>
      </c>
      <c r="O85" s="18">
        <v>323</v>
      </c>
      <c r="P85" s="18">
        <v>323</v>
      </c>
      <c r="Q85" s="18">
        <f t="shared" si="29"/>
        <v>0</v>
      </c>
      <c r="R85" s="12">
        <f t="shared" si="30"/>
        <v>0</v>
      </c>
      <c r="S85" s="12">
        <f t="shared" si="31"/>
        <v>1.3761615811154539E-4</v>
      </c>
      <c r="T85" s="13">
        <v>1319</v>
      </c>
      <c r="U85" s="13">
        <v>799</v>
      </c>
      <c r="V85" s="13">
        <f t="shared" si="32"/>
        <v>-520</v>
      </c>
      <c r="W85" s="12">
        <v>-39.423805913570888</v>
      </c>
      <c r="X85" s="19">
        <f t="shared" si="22"/>
        <v>6.6408668730650158</v>
      </c>
      <c r="Y85" s="19">
        <f t="shared" si="23"/>
        <v>4.0588235294117645</v>
      </c>
      <c r="Z85" s="19">
        <f t="shared" si="33"/>
        <v>-38.881118881118894</v>
      </c>
      <c r="AA85" s="19">
        <f t="shared" si="34"/>
        <v>0.86912479740680715</v>
      </c>
      <c r="AB85" s="19">
        <f t="shared" si="35"/>
        <v>0.80232558139534882</v>
      </c>
      <c r="AC85" s="19">
        <f t="shared" si="36"/>
        <v>-7.6858025695235028</v>
      </c>
      <c r="AD85" s="19">
        <f t="shared" si="37"/>
        <v>0.13087520259319288</v>
      </c>
      <c r="AE85" s="19">
        <f t="shared" si="38"/>
        <v>0.19767441860465115</v>
      </c>
      <c r="AF85" s="19">
        <f t="shared" si="39"/>
        <v>51.040391676866562</v>
      </c>
      <c r="AG85" s="7"/>
      <c r="AH85" s="7"/>
    </row>
    <row r="86" spans="1:34" x14ac:dyDescent="0.25">
      <c r="A86" s="7">
        <v>33</v>
      </c>
      <c r="B86" s="47" t="s">
        <v>219</v>
      </c>
      <c r="C86" s="48">
        <v>68</v>
      </c>
      <c r="D86" s="7">
        <v>1</v>
      </c>
      <c r="E86" s="13">
        <v>176236</v>
      </c>
      <c r="F86" s="13">
        <v>173474</v>
      </c>
      <c r="G86" s="13">
        <f t="shared" si="24"/>
        <v>-2762</v>
      </c>
      <c r="H86" s="12">
        <f t="shared" si="25"/>
        <v>-1.5672166867155397</v>
      </c>
      <c r="I86" s="12">
        <f t="shared" si="26"/>
        <v>3.1062423196209572E-2</v>
      </c>
      <c r="J86" s="18">
        <v>155984</v>
      </c>
      <c r="K86" s="18">
        <v>156011</v>
      </c>
      <c r="L86" s="63">
        <f t="shared" si="27"/>
        <v>-20225</v>
      </c>
      <c r="M86" s="12">
        <f t="shared" si="21"/>
        <v>1.7309467637716125E-2</v>
      </c>
      <c r="N86" s="12">
        <f t="shared" si="28"/>
        <v>4.818750893281689E-2</v>
      </c>
      <c r="O86" s="18">
        <v>20252</v>
      </c>
      <c r="P86" s="18">
        <v>17463</v>
      </c>
      <c r="Q86" s="18">
        <f t="shared" si="29"/>
        <v>-2789</v>
      </c>
      <c r="R86" s="12">
        <f t="shared" si="30"/>
        <v>-13.771479360063196</v>
      </c>
      <c r="S86" s="12">
        <f t="shared" si="31"/>
        <v>7.4402197185817866E-3</v>
      </c>
      <c r="T86" s="13">
        <v>61513</v>
      </c>
      <c r="U86" s="13">
        <v>57059</v>
      </c>
      <c r="V86" s="13">
        <f t="shared" si="32"/>
        <v>-4454</v>
      </c>
      <c r="W86" s="12">
        <v>-7.2407458585989986</v>
      </c>
      <c r="X86" s="19">
        <f t="shared" si="22"/>
        <v>7.7021528737902427</v>
      </c>
      <c r="Y86" s="19">
        <f t="shared" si="23"/>
        <v>8.9338028975548305</v>
      </c>
      <c r="Z86" s="19">
        <f t="shared" si="33"/>
        <v>15.990983870961401</v>
      </c>
      <c r="AA86" s="19">
        <f t="shared" si="34"/>
        <v>0.8850859075330807</v>
      </c>
      <c r="AB86" s="19">
        <f t="shared" si="35"/>
        <v>0.89933361771792886</v>
      </c>
      <c r="AC86" s="19">
        <f t="shared" si="36"/>
        <v>1.6097544954206171</v>
      </c>
      <c r="AD86" s="19">
        <f t="shared" si="37"/>
        <v>0.11491409246691936</v>
      </c>
      <c r="AE86" s="19">
        <f t="shared" si="38"/>
        <v>0.10066638228207109</v>
      </c>
      <c r="AF86" s="19">
        <f t="shared" si="39"/>
        <v>-12.398575213000797</v>
      </c>
      <c r="AG86" s="7"/>
      <c r="AH86" s="7"/>
    </row>
    <row r="87" spans="1:34" x14ac:dyDescent="0.25">
      <c r="A87" s="7">
        <v>34</v>
      </c>
      <c r="B87" s="47" t="s">
        <v>220</v>
      </c>
      <c r="C87" s="48">
        <v>69</v>
      </c>
      <c r="D87" s="7">
        <v>1</v>
      </c>
      <c r="E87" s="13">
        <v>184903</v>
      </c>
      <c r="F87" s="13">
        <v>301481</v>
      </c>
      <c r="G87" s="13">
        <f t="shared" si="24"/>
        <v>116578</v>
      </c>
      <c r="H87" s="12">
        <f t="shared" si="25"/>
        <v>63.048192836243885</v>
      </c>
      <c r="I87" s="12">
        <f t="shared" si="26"/>
        <v>5.3983481141937448E-2</v>
      </c>
      <c r="J87" s="18">
        <v>76463</v>
      </c>
      <c r="K87" s="18">
        <v>97000</v>
      </c>
      <c r="L87" s="63">
        <f t="shared" si="27"/>
        <v>-87903</v>
      </c>
      <c r="M87" s="12">
        <f t="shared" si="21"/>
        <v>26.858742136719727</v>
      </c>
      <c r="N87" s="12">
        <f t="shared" si="28"/>
        <v>2.9960633330234649E-2</v>
      </c>
      <c r="O87" s="18">
        <v>108440</v>
      </c>
      <c r="P87" s="18">
        <v>204481</v>
      </c>
      <c r="Q87" s="18">
        <f t="shared" si="29"/>
        <v>96041</v>
      </c>
      <c r="R87" s="12">
        <f t="shared" si="30"/>
        <v>88.566027296200673</v>
      </c>
      <c r="S87" s="12">
        <f t="shared" si="31"/>
        <v>8.7120401321383642E-2</v>
      </c>
      <c r="T87" s="13">
        <v>0</v>
      </c>
      <c r="U87" s="13">
        <v>38979</v>
      </c>
      <c r="V87" s="13">
        <f t="shared" si="32"/>
        <v>38979</v>
      </c>
      <c r="W87" s="12" t="e">
        <v>#DIV/0!</v>
      </c>
      <c r="X87" s="19">
        <f t="shared" si="22"/>
        <v>0.70511803762449277</v>
      </c>
      <c r="Y87" s="19">
        <f t="shared" si="23"/>
        <v>0.47437170201632428</v>
      </c>
      <c r="Z87" s="19">
        <f t="shared" si="33"/>
        <v>-32.724497643762078</v>
      </c>
      <c r="AA87" s="19">
        <f t="shared" si="34"/>
        <v>0.41353033752832569</v>
      </c>
      <c r="AB87" s="19">
        <f t="shared" si="35"/>
        <v>0.32174498558781484</v>
      </c>
      <c r="AC87" s="19">
        <f t="shared" si="36"/>
        <v>-22.195554621001364</v>
      </c>
      <c r="AD87" s="19">
        <f t="shared" si="37"/>
        <v>0.58646966247167431</v>
      </c>
      <c r="AE87" s="19">
        <f t="shared" si="38"/>
        <v>0.67825501441218516</v>
      </c>
      <c r="AF87" s="19">
        <f t="shared" si="39"/>
        <v>15.650485918347727</v>
      </c>
      <c r="AG87" s="7"/>
      <c r="AH87" s="7"/>
    </row>
    <row r="88" spans="1:34" x14ac:dyDescent="0.25">
      <c r="A88" s="7">
        <v>35</v>
      </c>
      <c r="B88" s="47" t="s">
        <v>221</v>
      </c>
      <c r="C88" s="48">
        <v>70</v>
      </c>
      <c r="D88" s="7">
        <v>1</v>
      </c>
      <c r="E88" s="13">
        <v>1931713</v>
      </c>
      <c r="F88" s="13">
        <v>1812396</v>
      </c>
      <c r="G88" s="13">
        <f t="shared" si="24"/>
        <v>-119317</v>
      </c>
      <c r="H88" s="12">
        <f t="shared" si="25"/>
        <v>-6.1767457174021274</v>
      </c>
      <c r="I88" s="12">
        <f t="shared" si="26"/>
        <v>0.32452939086616689</v>
      </c>
      <c r="J88" s="18">
        <v>706915</v>
      </c>
      <c r="K88" s="18">
        <v>678274</v>
      </c>
      <c r="L88" s="63">
        <f t="shared" si="27"/>
        <v>-1253439</v>
      </c>
      <c r="M88" s="12">
        <f t="shared" si="21"/>
        <v>-4.0515479230176226</v>
      </c>
      <c r="N88" s="12">
        <f t="shared" si="28"/>
        <v>0.20950019187042862</v>
      </c>
      <c r="O88" s="18">
        <v>1224798</v>
      </c>
      <c r="P88" s="18">
        <v>1134122</v>
      </c>
      <c r="Q88" s="18">
        <f t="shared" si="29"/>
        <v>-90676</v>
      </c>
      <c r="R88" s="12">
        <f t="shared" si="30"/>
        <v>-7.4033432451718539</v>
      </c>
      <c r="S88" s="12">
        <f t="shared" si="31"/>
        <v>0.48319972900861324</v>
      </c>
      <c r="T88" s="13">
        <v>330731</v>
      </c>
      <c r="U88" s="13">
        <v>260572</v>
      </c>
      <c r="V88" s="13">
        <f t="shared" si="32"/>
        <v>-70159</v>
      </c>
      <c r="W88" s="12">
        <v>-21.213312329355276</v>
      </c>
      <c r="X88" s="19">
        <f t="shared" si="22"/>
        <v>0.57716864331914319</v>
      </c>
      <c r="Y88" s="19">
        <f t="shared" si="23"/>
        <v>0.59806087881197967</v>
      </c>
      <c r="Z88" s="19">
        <f t="shared" si="33"/>
        <v>3.6197800650934226</v>
      </c>
      <c r="AA88" s="19">
        <f t="shared" si="34"/>
        <v>0.36595239561984622</v>
      </c>
      <c r="AB88" s="19">
        <f t="shared" si="35"/>
        <v>0.37424161165661368</v>
      </c>
      <c r="AC88" s="19">
        <f t="shared" si="36"/>
        <v>2.2651077396903787</v>
      </c>
      <c r="AD88" s="19">
        <f t="shared" si="37"/>
        <v>0.63404760438015373</v>
      </c>
      <c r="AE88" s="19">
        <f t="shared" si="38"/>
        <v>0.62575838834338637</v>
      </c>
      <c r="AF88" s="19">
        <f t="shared" si="39"/>
        <v>-1.3073491610887658</v>
      </c>
      <c r="AG88" s="7"/>
      <c r="AH88" s="7"/>
    </row>
    <row r="89" spans="1:34" x14ac:dyDescent="0.25">
      <c r="A89" s="7">
        <v>36</v>
      </c>
      <c r="B89" s="47" t="s">
        <v>222</v>
      </c>
      <c r="C89" s="48">
        <v>80</v>
      </c>
      <c r="D89" s="7">
        <v>1</v>
      </c>
      <c r="E89" s="13">
        <v>1676919</v>
      </c>
      <c r="F89" s="13">
        <v>1685786</v>
      </c>
      <c r="G89" s="13">
        <f t="shared" si="24"/>
        <v>8867</v>
      </c>
      <c r="H89" s="12">
        <f t="shared" si="25"/>
        <v>0.5287673405811546</v>
      </c>
      <c r="I89" s="12">
        <f t="shared" si="26"/>
        <v>0.30185848109944624</v>
      </c>
      <c r="J89" s="18">
        <v>407933</v>
      </c>
      <c r="K89" s="18">
        <v>364062</v>
      </c>
      <c r="L89" s="63">
        <f t="shared" si="27"/>
        <v>-1312857</v>
      </c>
      <c r="M89" s="12">
        <f t="shared" si="21"/>
        <v>-10.754462129810534</v>
      </c>
      <c r="N89" s="12">
        <f t="shared" si="28"/>
        <v>0.11244874321105038</v>
      </c>
      <c r="O89" s="18">
        <v>1268986</v>
      </c>
      <c r="P89" s="18">
        <v>1321724</v>
      </c>
      <c r="Q89" s="18">
        <f t="shared" si="29"/>
        <v>52738</v>
      </c>
      <c r="R89" s="12">
        <f t="shared" si="30"/>
        <v>4.1559166137372614</v>
      </c>
      <c r="S89" s="12">
        <f t="shared" si="31"/>
        <v>0.56312872744218023</v>
      </c>
      <c r="T89" s="13">
        <v>340606</v>
      </c>
      <c r="U89" s="13">
        <v>281740</v>
      </c>
      <c r="V89" s="13">
        <f t="shared" si="32"/>
        <v>-58866</v>
      </c>
      <c r="W89" s="12">
        <v>-17.282725495146892</v>
      </c>
      <c r="X89" s="19">
        <f t="shared" si="22"/>
        <v>0.32146375137314359</v>
      </c>
      <c r="Y89" s="19">
        <f t="shared" si="23"/>
        <v>0.27544479785492282</v>
      </c>
      <c r="Z89" s="19">
        <f t="shared" si="33"/>
        <v>-14.315440954586393</v>
      </c>
      <c r="AA89" s="19">
        <f t="shared" si="34"/>
        <v>0.24326338958530497</v>
      </c>
      <c r="AB89" s="19">
        <f t="shared" si="35"/>
        <v>0.2159597956086953</v>
      </c>
      <c r="AC89" s="19">
        <f t="shared" si="36"/>
        <v>-11.223881251985574</v>
      </c>
      <c r="AD89" s="19">
        <f t="shared" si="37"/>
        <v>0.75673661041469509</v>
      </c>
      <c r="AE89" s="19">
        <f t="shared" si="38"/>
        <v>0.78404020439130473</v>
      </c>
      <c r="AF89" s="19">
        <f t="shared" si="39"/>
        <v>3.6080709722299673</v>
      </c>
      <c r="AG89" s="7"/>
      <c r="AH89" s="7"/>
    </row>
    <row r="90" spans="1:34" x14ac:dyDescent="0.25">
      <c r="A90" s="7"/>
      <c r="B90" s="6" t="s">
        <v>185</v>
      </c>
      <c r="C90" s="7"/>
      <c r="D90" s="64">
        <f t="shared" ref="D90:I90" si="40">SUM(D54:D89)</f>
        <v>965</v>
      </c>
      <c r="E90" s="64">
        <f t="shared" si="40"/>
        <v>558825818.51999998</v>
      </c>
      <c r="F90" s="64">
        <f t="shared" si="40"/>
        <v>558468986.48000002</v>
      </c>
      <c r="G90" s="64">
        <f t="shared" si="40"/>
        <v>-356832.04000002146</v>
      </c>
      <c r="H90" s="64">
        <f t="shared" si="40"/>
        <v>444.92486427891828</v>
      </c>
      <c r="I90" s="64">
        <f t="shared" si="40"/>
        <v>99.999999999999972</v>
      </c>
      <c r="J90" s="64">
        <f>SUM(J54:J89)</f>
        <v>324469807.63999999</v>
      </c>
      <c r="K90" s="64">
        <f>SUM(K54:K89)</f>
        <v>323758176.03999996</v>
      </c>
      <c r="L90" s="64">
        <f t="shared" ref="L90:S90" si="41">SUM(L54:L89)</f>
        <v>-235067642.48000002</v>
      </c>
      <c r="M90" s="64">
        <f t="shared" si="41"/>
        <v>531.97599417447009</v>
      </c>
      <c r="N90" s="64">
        <f t="shared" si="41"/>
        <v>99.999999999999986</v>
      </c>
      <c r="O90" s="64">
        <f t="shared" si="41"/>
        <v>234356010.88</v>
      </c>
      <c r="P90" s="64">
        <f t="shared" si="41"/>
        <v>234710810.44</v>
      </c>
      <c r="Q90" s="64">
        <f t="shared" si="41"/>
        <v>354799.56000000238</v>
      </c>
      <c r="R90" s="64">
        <f t="shared" si="41"/>
        <v>349.90326079867566</v>
      </c>
      <c r="S90" s="64">
        <f t="shared" si="41"/>
        <v>100</v>
      </c>
      <c r="T90" s="64">
        <f>SUM(T54:T89)</f>
        <v>155622656.68000001</v>
      </c>
      <c r="U90" s="64">
        <f>SUM(U54:U89)</f>
        <v>135604841.28</v>
      </c>
      <c r="V90" s="64">
        <f>SUM(V54:V89)</f>
        <v>-20017815.399999999</v>
      </c>
      <c r="W90" s="64" t="e">
        <f>SUM(W54:W89)</f>
        <v>#DIV/0!</v>
      </c>
      <c r="X90" s="65">
        <f t="shared" si="22"/>
        <v>1.38451668647894</v>
      </c>
      <c r="Y90" s="65">
        <f t="shared" si="23"/>
        <v>1.3793918372701606</v>
      </c>
      <c r="Z90" s="66">
        <f>Y90/X90*100-100</f>
        <v>-0.37015438375198073</v>
      </c>
      <c r="AA90" s="74">
        <f>J90/E90</f>
        <v>0.58062780366757061</v>
      </c>
      <c r="AB90" s="74">
        <f>K90/F90</f>
        <v>0.57972453954986891</v>
      </c>
      <c r="AC90" s="66">
        <f>AB90/AA90*100-100</f>
        <v>-0.1555668040690108</v>
      </c>
      <c r="AD90" s="19">
        <f>O90/E90</f>
        <v>0.41937219633242939</v>
      </c>
      <c r="AE90" s="19">
        <f>P90/F90</f>
        <v>0.42027546045013103</v>
      </c>
      <c r="AF90" s="66">
        <f>AE90/AD90*100-100</f>
        <v>0.21538483609573689</v>
      </c>
      <c r="AG90" s="7"/>
      <c r="AH90" s="7"/>
    </row>
    <row r="91" spans="1:34" ht="17.100000000000001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s="9" customFormat="1" ht="14.45" customHeight="1" x14ac:dyDescent="0.2">
      <c r="A92" s="90" t="s">
        <v>181</v>
      </c>
      <c r="B92" s="90" t="s">
        <v>224</v>
      </c>
      <c r="C92" s="91" t="s">
        <v>176</v>
      </c>
      <c r="D92" s="90" t="s">
        <v>262</v>
      </c>
      <c r="E92" s="87" t="s">
        <v>225</v>
      </c>
      <c r="F92" s="88"/>
      <c r="G92" s="88"/>
      <c r="H92" s="88"/>
      <c r="I92" s="89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61"/>
      <c r="AB92" s="61"/>
      <c r="AC92" s="61"/>
      <c r="AD92" s="61"/>
      <c r="AE92" s="61"/>
      <c r="AF92" s="6"/>
      <c r="AG92" s="6"/>
      <c r="AH92" s="6"/>
    </row>
    <row r="93" spans="1:34" s="9" customFormat="1" ht="14.45" customHeight="1" x14ac:dyDescent="0.2">
      <c r="A93" s="90"/>
      <c r="B93" s="90"/>
      <c r="C93" s="91"/>
      <c r="D93" s="90"/>
      <c r="E93" s="90" t="s">
        <v>276</v>
      </c>
      <c r="F93" s="90"/>
      <c r="G93" s="90"/>
      <c r="H93" s="90"/>
      <c r="I93" s="90"/>
      <c r="J93" s="90" t="s">
        <v>227</v>
      </c>
      <c r="K93" s="90"/>
      <c r="L93" s="90"/>
      <c r="M93" s="90"/>
      <c r="N93" s="90"/>
      <c r="O93" s="90" t="s">
        <v>228</v>
      </c>
      <c r="P93" s="90"/>
      <c r="Q93" s="90"/>
      <c r="R93" s="90"/>
      <c r="S93" s="90"/>
      <c r="T93" s="90" t="s">
        <v>231</v>
      </c>
      <c r="U93" s="90"/>
      <c r="V93" s="90"/>
      <c r="W93" s="61"/>
      <c r="X93" s="90" t="s">
        <v>229</v>
      </c>
      <c r="Y93" s="90"/>
      <c r="Z93" s="90"/>
      <c r="AA93" s="90"/>
      <c r="AB93" s="90" t="s">
        <v>230</v>
      </c>
      <c r="AC93" s="90"/>
      <c r="AD93" s="90"/>
      <c r="AE93" s="90"/>
      <c r="AF93" s="90"/>
      <c r="AG93" s="6"/>
      <c r="AH93" s="6"/>
    </row>
    <row r="94" spans="1:34" s="9" customFormat="1" ht="14.25" x14ac:dyDescent="0.2">
      <c r="A94" s="90"/>
      <c r="B94" s="90"/>
      <c r="C94" s="91"/>
      <c r="D94" s="90"/>
      <c r="E94" s="62">
        <v>2022</v>
      </c>
      <c r="F94" s="62">
        <v>2023</v>
      </c>
      <c r="G94" s="6" t="s">
        <v>266</v>
      </c>
      <c r="H94" s="6" t="s">
        <v>267</v>
      </c>
      <c r="I94" s="6" t="s">
        <v>233</v>
      </c>
      <c r="J94" s="62">
        <v>2022</v>
      </c>
      <c r="K94" s="62">
        <v>2023</v>
      </c>
      <c r="L94" s="6" t="s">
        <v>266</v>
      </c>
      <c r="M94" s="6" t="s">
        <v>267</v>
      </c>
      <c r="N94" s="6" t="s">
        <v>233</v>
      </c>
      <c r="O94" s="62">
        <v>2022</v>
      </c>
      <c r="P94" s="62">
        <v>2023</v>
      </c>
      <c r="Q94" s="6" t="s">
        <v>266</v>
      </c>
      <c r="R94" s="6" t="s">
        <v>267</v>
      </c>
      <c r="S94" s="6" t="s">
        <v>233</v>
      </c>
      <c r="T94" s="62">
        <v>2022</v>
      </c>
      <c r="U94" s="62">
        <v>2023</v>
      </c>
      <c r="V94" s="6" t="s">
        <v>266</v>
      </c>
      <c r="W94" s="6" t="s">
        <v>267</v>
      </c>
      <c r="X94" s="62">
        <v>2022</v>
      </c>
      <c r="Y94" s="62">
        <v>2023</v>
      </c>
      <c r="Z94" s="6" t="s">
        <v>266</v>
      </c>
      <c r="AA94" s="6" t="s">
        <v>267</v>
      </c>
      <c r="AB94" s="62">
        <v>2022</v>
      </c>
      <c r="AC94" s="62">
        <v>2023</v>
      </c>
      <c r="AD94" s="6" t="s">
        <v>266</v>
      </c>
      <c r="AE94" s="6" t="s">
        <v>267</v>
      </c>
      <c r="AF94" s="6" t="s">
        <v>233</v>
      </c>
      <c r="AG94" s="6"/>
      <c r="AH94" s="6"/>
    </row>
    <row r="95" spans="1:34" x14ac:dyDescent="0.25">
      <c r="A95" s="7">
        <v>1</v>
      </c>
      <c r="B95" s="44" t="s">
        <v>0</v>
      </c>
      <c r="C95" s="4" t="s">
        <v>88</v>
      </c>
      <c r="D95" s="7">
        <v>47</v>
      </c>
      <c r="E95" s="67">
        <v>37130544</v>
      </c>
      <c r="F95" s="67">
        <v>37800361</v>
      </c>
      <c r="G95" s="67">
        <f>F95-E95</f>
        <v>669817</v>
      </c>
      <c r="H95" s="68">
        <f>F95/E95*100-100</f>
        <v>1.8039514853323908</v>
      </c>
      <c r="I95" s="69">
        <f>F95/$F$139*100</f>
        <v>14.174599604192892</v>
      </c>
      <c r="J95" s="13">
        <v>36214171</v>
      </c>
      <c r="K95" s="13">
        <v>36271040</v>
      </c>
      <c r="L95" s="13">
        <f>K95-J95</f>
        <v>56869</v>
      </c>
      <c r="M95" s="68">
        <f>K95/J95*100-100</f>
        <v>0.15703521143697685</v>
      </c>
      <c r="N95" s="12">
        <f>K95/$J$139*100</f>
        <v>15.929688384574398</v>
      </c>
      <c r="O95" s="13">
        <v>916373</v>
      </c>
      <c r="P95" s="13">
        <v>1529321</v>
      </c>
      <c r="Q95" s="13">
        <f>P95-O95</f>
        <v>612948</v>
      </c>
      <c r="R95" s="68">
        <f>P95/O95*100-100</f>
        <v>66.888483183157945</v>
      </c>
      <c r="S95" s="12">
        <f>P95/$P$139*100</f>
        <v>3.9281839306990847</v>
      </c>
      <c r="T95" s="67">
        <v>53111271</v>
      </c>
      <c r="U95" s="67">
        <v>48221661</v>
      </c>
      <c r="V95" s="12">
        <f>U95/T95*100-100</f>
        <v>-9.206350945734286</v>
      </c>
      <c r="W95" s="12">
        <f>U95/$T$139*100</f>
        <v>16.52741099802299</v>
      </c>
      <c r="X95" s="67">
        <v>26904833</v>
      </c>
      <c r="Y95" s="67">
        <v>27249036</v>
      </c>
      <c r="Z95" s="12">
        <f t="shared" ref="Z95:Z120" si="42">Y95/X95*100-100</f>
        <v>1.2793352034558154</v>
      </c>
      <c r="AA95" s="12">
        <f>Y95/$Y$139*100</f>
        <v>13.5983693420346</v>
      </c>
      <c r="AB95" s="13">
        <v>24527704</v>
      </c>
      <c r="AC95" s="13">
        <v>19083296</v>
      </c>
      <c r="AD95" s="13">
        <f>AC95-AB95</f>
        <v>-5444408</v>
      </c>
      <c r="AE95" s="12">
        <f>AC95/AB95*100-100</f>
        <v>-22.196973675155235</v>
      </c>
      <c r="AF95" s="70">
        <f>AC95/$AC$139*100</f>
        <v>24.258311451725802</v>
      </c>
      <c r="AG95" s="7"/>
      <c r="AH95" s="7"/>
    </row>
    <row r="96" spans="1:34" x14ac:dyDescent="0.25">
      <c r="A96" s="7">
        <v>2</v>
      </c>
      <c r="B96" s="44" t="s">
        <v>1</v>
      </c>
      <c r="C96" s="4" t="s">
        <v>89</v>
      </c>
      <c r="D96" s="7">
        <v>5</v>
      </c>
      <c r="E96" s="67">
        <v>79673</v>
      </c>
      <c r="F96" s="67">
        <v>128940</v>
      </c>
      <c r="G96" s="67">
        <f t="shared" ref="G96:G135" si="43">F96-E96</f>
        <v>49267</v>
      </c>
      <c r="H96" s="68">
        <f t="shared" ref="H96:H97" si="44">F96/E96*100-100</f>
        <v>61.836506721223003</v>
      </c>
      <c r="I96" s="69">
        <f>F96/$F$139*100</f>
        <v>4.8350672443700504E-2</v>
      </c>
      <c r="J96" s="13">
        <v>1822</v>
      </c>
      <c r="K96" s="13">
        <v>65352</v>
      </c>
      <c r="L96" s="13">
        <f t="shared" ref="L96:L135" si="45">K96-J96</f>
        <v>63530</v>
      </c>
      <c r="M96" s="12">
        <v>3486.8276619099888</v>
      </c>
      <c r="N96" s="12">
        <f>K96/$J$139*100</f>
        <v>2.8701603133207819E-2</v>
      </c>
      <c r="O96" s="13">
        <v>77851</v>
      </c>
      <c r="P96" s="13">
        <v>63588</v>
      </c>
      <c r="Q96" s="13">
        <f t="shared" ref="Q96:Q135" si="46">P96-O96</f>
        <v>-14263</v>
      </c>
      <c r="R96" s="68">
        <f>P96/O96*100-100</f>
        <v>-18.320895043095149</v>
      </c>
      <c r="S96" s="12">
        <f>P96/$P$139*100</f>
        <v>0.16333088984280827</v>
      </c>
      <c r="T96" s="67">
        <v>72576</v>
      </c>
      <c r="U96" s="67">
        <v>90508</v>
      </c>
      <c r="V96" s="12">
        <f t="shared" ref="V96:V135" si="47">U96/T96*100-100</f>
        <v>24.707892416225747</v>
      </c>
      <c r="W96" s="12">
        <f>U96/$T$139*100</f>
        <v>3.1020559715043097E-2</v>
      </c>
      <c r="X96" s="67">
        <v>40640</v>
      </c>
      <c r="Y96" s="67">
        <v>79279</v>
      </c>
      <c r="Z96" s="12">
        <f t="shared" si="42"/>
        <v>95.076279527559052</v>
      </c>
      <c r="AA96" s="12">
        <f>Y96/$Y$139*100</f>
        <v>3.9563422466290583E-2</v>
      </c>
      <c r="AB96" s="13">
        <v>31936</v>
      </c>
      <c r="AC96" s="13">
        <v>11346</v>
      </c>
      <c r="AD96" s="13">
        <f t="shared" ref="AD96:AD135" si="48">AC96-AB96</f>
        <v>-20590</v>
      </c>
      <c r="AE96" s="12">
        <f t="shared" ref="AE96:AE135" si="49">AC96/AB96*100-100</f>
        <v>-64.472695390781567</v>
      </c>
      <c r="AF96" s="70">
        <f>AC96/$AC$139*100</f>
        <v>1.4422812586006157E-2</v>
      </c>
      <c r="AG96" s="7"/>
      <c r="AH96" s="7"/>
    </row>
    <row r="97" spans="1:34" x14ac:dyDescent="0.25">
      <c r="A97" s="7">
        <v>3</v>
      </c>
      <c r="B97" s="44" t="s">
        <v>2</v>
      </c>
      <c r="C97" s="4" t="s">
        <v>90</v>
      </c>
      <c r="D97" s="7">
        <v>2</v>
      </c>
      <c r="E97" s="67">
        <v>1508961</v>
      </c>
      <c r="F97" s="67">
        <v>2523050</v>
      </c>
      <c r="G97" s="67">
        <f t="shared" si="43"/>
        <v>1014089</v>
      </c>
      <c r="H97" s="68">
        <f t="shared" si="44"/>
        <v>67.204453925581902</v>
      </c>
      <c r="I97" s="69">
        <f>F97/$F$139*100</f>
        <v>0.94610798905753501</v>
      </c>
      <c r="J97" s="13">
        <v>1508961</v>
      </c>
      <c r="K97" s="13">
        <v>2523050</v>
      </c>
      <c r="L97" s="13">
        <f t="shared" si="45"/>
        <v>1014089</v>
      </c>
      <c r="M97" s="12">
        <v>67.204453925581902</v>
      </c>
      <c r="N97" s="12">
        <f>K97/$J$139*100</f>
        <v>1.1080851356536905</v>
      </c>
      <c r="O97" s="13">
        <v>0</v>
      </c>
      <c r="P97" s="13">
        <v>0</v>
      </c>
      <c r="Q97" s="13">
        <f t="shared" si="46"/>
        <v>0</v>
      </c>
      <c r="R97" s="68" t="e">
        <f t="shared" ref="R97:R135" si="50">P97/O97*100-100</f>
        <v>#DIV/0!</v>
      </c>
      <c r="S97" s="12">
        <f>P97/$P$139*100</f>
        <v>0</v>
      </c>
      <c r="T97" s="67">
        <v>2468842</v>
      </c>
      <c r="U97" s="67">
        <v>1648855</v>
      </c>
      <c r="V97" s="12">
        <f t="shared" si="47"/>
        <v>-33.213425565508032</v>
      </c>
      <c r="W97" s="12">
        <f>U97/$T$139*100</f>
        <v>0.56512578986329809</v>
      </c>
      <c r="X97" s="67">
        <v>2837809</v>
      </c>
      <c r="Y97" s="67">
        <v>2833007</v>
      </c>
      <c r="Z97" s="12">
        <f t="shared" si="42"/>
        <v>-0.16921505288058825</v>
      </c>
      <c r="AA97" s="12">
        <f>Y97/$Y$139*100</f>
        <v>1.4137848962645656</v>
      </c>
      <c r="AB97" s="13">
        <v>-368967</v>
      </c>
      <c r="AC97" s="13">
        <v>-1184152</v>
      </c>
      <c r="AD97" s="13">
        <f t="shared" si="48"/>
        <v>-815185</v>
      </c>
      <c r="AE97" s="12">
        <f t="shared" si="49"/>
        <v>220.937102776129</v>
      </c>
      <c r="AF97" s="70">
        <f>AC97/$AC$139*100</f>
        <v>-1.5052707887664696</v>
      </c>
      <c r="AG97" s="7"/>
      <c r="AH97" s="7"/>
    </row>
    <row r="98" spans="1:34" x14ac:dyDescent="0.25">
      <c r="A98" s="7">
        <v>5</v>
      </c>
      <c r="B98" s="44" t="s">
        <v>4</v>
      </c>
      <c r="C98" s="4" t="s">
        <v>92</v>
      </c>
      <c r="D98" s="7">
        <v>1</v>
      </c>
      <c r="E98" s="67">
        <v>356524</v>
      </c>
      <c r="F98" s="67">
        <v>390787</v>
      </c>
      <c r="G98" s="67">
        <f t="shared" si="43"/>
        <v>34263</v>
      </c>
      <c r="H98" s="68">
        <f t="shared" ref="H98:H135" si="51">F98/E98*100-100</f>
        <v>9.6102927152169144</v>
      </c>
      <c r="I98" s="69">
        <f>F98/$F$139*100</f>
        <v>0.14653958610405143</v>
      </c>
      <c r="J98" s="13">
        <v>281763</v>
      </c>
      <c r="K98" s="13">
        <v>292819</v>
      </c>
      <c r="L98" s="13">
        <f t="shared" si="45"/>
        <v>11056</v>
      </c>
      <c r="M98" s="12">
        <v>3.9238650922938803</v>
      </c>
      <c r="N98" s="12">
        <f>K98/$J$139*100</f>
        <v>0.12860164536453023</v>
      </c>
      <c r="O98" s="13">
        <v>74761</v>
      </c>
      <c r="P98" s="13">
        <v>97968</v>
      </c>
      <c r="Q98" s="13">
        <f t="shared" si="46"/>
        <v>23207</v>
      </c>
      <c r="R98" s="68">
        <f t="shared" si="50"/>
        <v>31.041585853586753</v>
      </c>
      <c r="S98" s="12">
        <f>P98/$P$139*100</f>
        <v>0.25163868365289427</v>
      </c>
      <c r="T98" s="67">
        <v>34647</v>
      </c>
      <c r="U98" s="67">
        <v>62376</v>
      </c>
      <c r="V98" s="12">
        <f t="shared" si="47"/>
        <v>80.032903281669405</v>
      </c>
      <c r="W98" s="12">
        <f>U98/$T$139*100</f>
        <v>2.1378645343898089E-2</v>
      </c>
      <c r="X98" s="67">
        <v>276455</v>
      </c>
      <c r="Y98" s="67">
        <v>276456</v>
      </c>
      <c r="Z98" s="12">
        <f t="shared" si="42"/>
        <v>3.6172252264066174E-4</v>
      </c>
      <c r="AA98" s="12">
        <f>Y98/$Y$139*100</f>
        <v>0.13796270792190657</v>
      </c>
      <c r="AB98" s="13">
        <v>-241808</v>
      </c>
      <c r="AC98" s="13">
        <v>-214080</v>
      </c>
      <c r="AD98" s="13">
        <f t="shared" si="48"/>
        <v>27728</v>
      </c>
      <c r="AE98" s="12">
        <f t="shared" si="49"/>
        <v>-11.466948984318137</v>
      </c>
      <c r="AF98" s="70">
        <f>AC98/$AC$139*100</f>
        <v>-0.27213429564711777</v>
      </c>
      <c r="AG98" s="7"/>
      <c r="AH98" s="7"/>
    </row>
    <row r="99" spans="1:34" x14ac:dyDescent="0.25">
      <c r="A99" s="7">
        <v>9</v>
      </c>
      <c r="B99" s="44" t="s">
        <v>8</v>
      </c>
      <c r="C99" s="4" t="s">
        <v>96</v>
      </c>
      <c r="D99" s="7">
        <v>13</v>
      </c>
      <c r="E99" s="67">
        <v>3114087</v>
      </c>
      <c r="F99" s="67">
        <v>3925386</v>
      </c>
      <c r="G99" s="67">
        <f t="shared" si="43"/>
        <v>811299</v>
      </c>
      <c r="H99" s="68">
        <f t="shared" si="51"/>
        <v>26.052547664853293</v>
      </c>
      <c r="I99" s="69">
        <f>F99/$F$139*100</f>
        <v>1.4719641127740637</v>
      </c>
      <c r="J99" s="13">
        <v>1332425</v>
      </c>
      <c r="K99" s="13">
        <v>2097208</v>
      </c>
      <c r="L99" s="13">
        <f t="shared" si="45"/>
        <v>764783</v>
      </c>
      <c r="M99" s="12">
        <v>57.397827269827559</v>
      </c>
      <c r="N99" s="12">
        <f>K99/$J$139*100</f>
        <v>0.92106181453954739</v>
      </c>
      <c r="O99" s="13">
        <v>1781662</v>
      </c>
      <c r="P99" s="13">
        <v>1828178</v>
      </c>
      <c r="Q99" s="13">
        <f t="shared" si="46"/>
        <v>46516</v>
      </c>
      <c r="R99" s="68">
        <f t="shared" si="50"/>
        <v>2.6108206831598721</v>
      </c>
      <c r="S99" s="12">
        <f>P99/$P$139*100</f>
        <v>4.6958221603297092</v>
      </c>
      <c r="T99" s="67">
        <v>1937070</v>
      </c>
      <c r="U99" s="67">
        <v>2023017</v>
      </c>
      <c r="V99" s="12">
        <f t="shared" si="47"/>
        <v>4.436958912171491</v>
      </c>
      <c r="W99" s="12">
        <f>U99/$T$139*100</f>
        <v>0.69336544452476401</v>
      </c>
      <c r="X99" s="67">
        <v>1177021</v>
      </c>
      <c r="Y99" s="67">
        <v>1248021</v>
      </c>
      <c r="Z99" s="12">
        <f t="shared" si="42"/>
        <v>6.03217784559493</v>
      </c>
      <c r="AA99" s="12">
        <f>Y99/$Y$139*100</f>
        <v>0.62281287692582454</v>
      </c>
      <c r="AB99" s="13">
        <v>759874</v>
      </c>
      <c r="AC99" s="13">
        <v>773271</v>
      </c>
      <c r="AD99" s="13">
        <f t="shared" si="48"/>
        <v>13397</v>
      </c>
      <c r="AE99" s="12">
        <f t="shared" si="49"/>
        <v>1.7630554539305194</v>
      </c>
      <c r="AF99" s="70">
        <f>AC99/$AC$139*100</f>
        <v>0.98296692324991775</v>
      </c>
      <c r="AG99" s="7"/>
      <c r="AH99" s="7"/>
    </row>
    <row r="100" spans="1:34" x14ac:dyDescent="0.25">
      <c r="A100" s="7">
        <v>10</v>
      </c>
      <c r="B100" s="44" t="s">
        <v>9</v>
      </c>
      <c r="C100" s="4" t="s">
        <v>97</v>
      </c>
      <c r="D100" s="7">
        <v>1</v>
      </c>
      <c r="E100" s="67">
        <v>1351902</v>
      </c>
      <c r="F100" s="67">
        <v>616410</v>
      </c>
      <c r="G100" s="67">
        <f t="shared" si="43"/>
        <v>-735492</v>
      </c>
      <c r="H100" s="68">
        <f t="shared" si="51"/>
        <v>-54.404239360545361</v>
      </c>
      <c r="I100" s="69">
        <f>F100/$F$139*100</f>
        <v>0.23114501319234862</v>
      </c>
      <c r="J100" s="13">
        <v>1351902</v>
      </c>
      <c r="K100" s="13">
        <v>616410</v>
      </c>
      <c r="L100" s="13">
        <f t="shared" si="45"/>
        <v>-735492</v>
      </c>
      <c r="M100" s="12">
        <v>-54.404239360545361</v>
      </c>
      <c r="N100" s="12">
        <f>K100/$J$139*100</f>
        <v>0.27071788449229761</v>
      </c>
      <c r="O100" s="13">
        <v>0</v>
      </c>
      <c r="P100" s="13">
        <v>0</v>
      </c>
      <c r="Q100" s="13">
        <f t="shared" si="46"/>
        <v>0</v>
      </c>
      <c r="R100" s="68" t="e">
        <f t="shared" si="50"/>
        <v>#DIV/0!</v>
      </c>
      <c r="S100" s="12">
        <f>P100/$P$139*100</f>
        <v>0</v>
      </c>
      <c r="T100" s="67">
        <v>4667824</v>
      </c>
      <c r="U100" s="67">
        <v>4551326</v>
      </c>
      <c r="V100" s="12">
        <f t="shared" si="47"/>
        <v>-2.49576676412822</v>
      </c>
      <c r="W100" s="12">
        <f>U100/$T$139*100</f>
        <v>1.5599138193930728</v>
      </c>
      <c r="X100" s="67">
        <v>419325</v>
      </c>
      <c r="Y100" s="67">
        <v>419325</v>
      </c>
      <c r="Z100" s="12">
        <f t="shared" si="42"/>
        <v>0</v>
      </c>
      <c r="AA100" s="12">
        <f>Y100/$Y$139*100</f>
        <v>0.2092601082969929</v>
      </c>
      <c r="AB100" s="13">
        <v>3959498</v>
      </c>
      <c r="AC100" s="13">
        <v>3708702</v>
      </c>
      <c r="AD100" s="13">
        <f t="shared" si="48"/>
        <v>-250796</v>
      </c>
      <c r="AE100" s="12">
        <f t="shared" si="49"/>
        <v>-6.334035274168599</v>
      </c>
      <c r="AF100" s="70">
        <f>AC100/$AC$139*100</f>
        <v>4.7144292158775079</v>
      </c>
      <c r="AG100" s="7"/>
      <c r="AH100" s="7"/>
    </row>
    <row r="101" spans="1:34" x14ac:dyDescent="0.25">
      <c r="A101" s="7">
        <v>12</v>
      </c>
      <c r="B101" s="44" t="s">
        <v>11</v>
      </c>
      <c r="C101" s="4" t="s">
        <v>99</v>
      </c>
      <c r="D101" s="7">
        <v>85</v>
      </c>
      <c r="E101" s="67">
        <v>47888930</v>
      </c>
      <c r="F101" s="67">
        <v>49658469</v>
      </c>
      <c r="G101" s="67">
        <f t="shared" si="43"/>
        <v>1769539</v>
      </c>
      <c r="H101" s="68">
        <f t="shared" si="51"/>
        <v>3.6950898673242563</v>
      </c>
      <c r="I101" s="69">
        <f>F101/$F$139*100</f>
        <v>18.621222030980732</v>
      </c>
      <c r="J101" s="13">
        <v>39770939</v>
      </c>
      <c r="K101" s="13">
        <v>42024367</v>
      </c>
      <c r="L101" s="13">
        <f t="shared" si="45"/>
        <v>2253428</v>
      </c>
      <c r="M101" s="12">
        <v>5.6660165856280145</v>
      </c>
      <c r="N101" s="12">
        <f>K101/$J$139*100</f>
        <v>18.456461983692545</v>
      </c>
      <c r="O101" s="13">
        <v>8117991</v>
      </c>
      <c r="P101" s="13">
        <v>7634102</v>
      </c>
      <c r="Q101" s="13">
        <f t="shared" si="46"/>
        <v>-483889</v>
      </c>
      <c r="R101" s="68">
        <f t="shared" si="50"/>
        <v>-5.9606988970547121</v>
      </c>
      <c r="S101" s="12">
        <f>P101/$P$139*100</f>
        <v>19.608804692878568</v>
      </c>
      <c r="T101" s="67">
        <v>46766991</v>
      </c>
      <c r="U101" s="67">
        <v>41442919</v>
      </c>
      <c r="V101" s="12">
        <f t="shared" si="47"/>
        <v>-11.384251768517672</v>
      </c>
      <c r="W101" s="12">
        <f>U101/$T$139*100</f>
        <v>14.204076364577652</v>
      </c>
      <c r="X101" s="67">
        <v>33644993</v>
      </c>
      <c r="Y101" s="67">
        <v>34796904</v>
      </c>
      <c r="Z101" s="12">
        <f t="shared" si="42"/>
        <v>3.4237219190385986</v>
      </c>
      <c r="AA101" s="12">
        <f>Y101/$Y$139*100</f>
        <v>17.365060274107353</v>
      </c>
      <c r="AB101" s="13">
        <v>11265282</v>
      </c>
      <c r="AC101" s="13">
        <v>4348935</v>
      </c>
      <c r="AD101" s="13">
        <f t="shared" si="48"/>
        <v>-6916347</v>
      </c>
      <c r="AE101" s="12">
        <f t="shared" si="49"/>
        <v>-61.395240705026296</v>
      </c>
      <c r="AF101" s="70">
        <f>AC101/$AC$139*100</f>
        <v>5.5282808437971696</v>
      </c>
      <c r="AG101" s="7"/>
      <c r="AH101" s="7"/>
    </row>
    <row r="102" spans="1:34" x14ac:dyDescent="0.25">
      <c r="A102" s="7">
        <v>13</v>
      </c>
      <c r="B102" s="44" t="s">
        <v>12</v>
      </c>
      <c r="C102" s="4" t="s">
        <v>100</v>
      </c>
      <c r="D102" s="7">
        <v>33</v>
      </c>
      <c r="E102" s="67">
        <v>6238541.4400000004</v>
      </c>
      <c r="F102" s="67">
        <v>6367713.1200000001</v>
      </c>
      <c r="G102" s="67">
        <f t="shared" si="43"/>
        <v>129171.6799999997</v>
      </c>
      <c r="H102" s="68">
        <f t="shared" si="51"/>
        <v>2.0705429505009363</v>
      </c>
      <c r="I102" s="69">
        <f>F102/$F$139*100</f>
        <v>2.3878021659731208</v>
      </c>
      <c r="J102" s="13">
        <v>4843480.4399999995</v>
      </c>
      <c r="K102" s="13">
        <v>5683764.1200000001</v>
      </c>
      <c r="L102" s="13">
        <f t="shared" si="45"/>
        <v>840283.68000000063</v>
      </c>
      <c r="M102" s="12">
        <v>17.348757580612855</v>
      </c>
      <c r="N102" s="12">
        <f>K102/$J$139*100</f>
        <v>2.4962226416177957</v>
      </c>
      <c r="O102" s="13">
        <v>1395061</v>
      </c>
      <c r="P102" s="13">
        <v>683949</v>
      </c>
      <c r="Q102" s="13">
        <f t="shared" si="46"/>
        <v>-711112</v>
      </c>
      <c r="R102" s="68">
        <f t="shared" si="50"/>
        <v>-50.973541658751842</v>
      </c>
      <c r="S102" s="12">
        <f>P102/$P$139*100</f>
        <v>1.7567779891976296</v>
      </c>
      <c r="T102" s="67">
        <v>8658828.0800000001</v>
      </c>
      <c r="U102" s="67">
        <v>8946687.3599999994</v>
      </c>
      <c r="V102" s="12">
        <f t="shared" si="47"/>
        <v>3.3244600463299605</v>
      </c>
      <c r="W102" s="12">
        <f>U102/$T$139*100</f>
        <v>3.0663725803542365</v>
      </c>
      <c r="X102" s="67">
        <v>8310580.5999999996</v>
      </c>
      <c r="Y102" s="67">
        <v>8335311.5999999996</v>
      </c>
      <c r="Z102" s="12">
        <f t="shared" si="42"/>
        <v>0.29758450330173503</v>
      </c>
      <c r="AA102" s="12">
        <f>Y102/$Y$139*100</f>
        <v>4.1596570872358702</v>
      </c>
      <c r="AB102" s="13">
        <v>289209.48</v>
      </c>
      <c r="AC102" s="13">
        <v>140181.76000000001</v>
      </c>
      <c r="AD102" s="13">
        <f t="shared" si="48"/>
        <v>-149027.71999999997</v>
      </c>
      <c r="AE102" s="12">
        <f t="shared" si="49"/>
        <v>-51.52933437728251</v>
      </c>
      <c r="AF102" s="70">
        <f>AC102/$AC$139*100</f>
        <v>0.17819630287823854</v>
      </c>
      <c r="AG102" s="7"/>
      <c r="AH102" s="7"/>
    </row>
    <row r="103" spans="1:34" x14ac:dyDescent="0.25">
      <c r="A103" s="7">
        <v>14</v>
      </c>
      <c r="B103" s="44" t="s">
        <v>13</v>
      </c>
      <c r="C103" s="4" t="s">
        <v>101</v>
      </c>
      <c r="D103" s="7">
        <v>78</v>
      </c>
      <c r="E103" s="67">
        <v>39305229</v>
      </c>
      <c r="F103" s="67">
        <v>38160272</v>
      </c>
      <c r="G103" s="67">
        <f t="shared" si="43"/>
        <v>-1144957</v>
      </c>
      <c r="H103" s="68">
        <f t="shared" si="51"/>
        <v>-2.9129890071369289</v>
      </c>
      <c r="I103" s="69">
        <f>F103/$F$139*100</f>
        <v>14.309561127923963</v>
      </c>
      <c r="J103" s="13">
        <v>36951550</v>
      </c>
      <c r="K103" s="13">
        <v>35389573</v>
      </c>
      <c r="L103" s="13">
        <f t="shared" si="45"/>
        <v>-1561977</v>
      </c>
      <c r="M103" s="12">
        <v>-4.2270946685592321</v>
      </c>
      <c r="N103" s="12">
        <f>K103/$J$139*100</f>
        <v>15.542561502321073</v>
      </c>
      <c r="O103" s="13">
        <v>2353679</v>
      </c>
      <c r="P103" s="13">
        <v>2770699</v>
      </c>
      <c r="Q103" s="13">
        <f t="shared" si="46"/>
        <v>417020</v>
      </c>
      <c r="R103" s="68">
        <f t="shared" si="50"/>
        <v>17.717794142701692</v>
      </c>
      <c r="S103" s="12">
        <f>P103/$P$139*100</f>
        <v>7.1167631181446032</v>
      </c>
      <c r="T103" s="67">
        <v>35222060</v>
      </c>
      <c r="U103" s="67">
        <v>33572768</v>
      </c>
      <c r="V103" s="12">
        <f t="shared" si="47"/>
        <v>-4.6825540584508758</v>
      </c>
      <c r="W103" s="12">
        <f>U103/$T$139*100</f>
        <v>11.506674045866532</v>
      </c>
      <c r="X103" s="67">
        <v>13858248</v>
      </c>
      <c r="Y103" s="67">
        <v>14407612</v>
      </c>
      <c r="Z103" s="12">
        <f t="shared" si="42"/>
        <v>3.9641663217457221</v>
      </c>
      <c r="AA103" s="12">
        <f>Y103/$Y$139*100</f>
        <v>7.1899802001336779</v>
      </c>
      <c r="AB103" s="13">
        <v>18370871</v>
      </c>
      <c r="AC103" s="13">
        <v>15739036</v>
      </c>
      <c r="AD103" s="13">
        <f t="shared" si="48"/>
        <v>-2631835</v>
      </c>
      <c r="AE103" s="12">
        <f t="shared" si="49"/>
        <v>-14.326130753408478</v>
      </c>
      <c r="AF103" s="70">
        <f>AC103/$AC$139*100</f>
        <v>20.007153755720431</v>
      </c>
      <c r="AG103" s="7"/>
      <c r="AH103" s="7"/>
    </row>
    <row r="104" spans="1:34" x14ac:dyDescent="0.25">
      <c r="A104" s="7">
        <v>15</v>
      </c>
      <c r="B104" s="44" t="s">
        <v>14</v>
      </c>
      <c r="C104" s="4" t="s">
        <v>102</v>
      </c>
      <c r="D104" s="7">
        <v>20</v>
      </c>
      <c r="E104" s="67">
        <v>2674359</v>
      </c>
      <c r="F104" s="67">
        <v>2717833</v>
      </c>
      <c r="G104" s="67">
        <f t="shared" si="43"/>
        <v>43474</v>
      </c>
      <c r="H104" s="68">
        <f t="shared" si="51"/>
        <v>1.6255857945773187</v>
      </c>
      <c r="I104" s="69">
        <f>F104/$F$139*100</f>
        <v>1.0191488532626019</v>
      </c>
      <c r="J104" s="13">
        <v>2450783</v>
      </c>
      <c r="K104" s="13">
        <v>2596819</v>
      </c>
      <c r="L104" s="13">
        <f t="shared" si="45"/>
        <v>146036</v>
      </c>
      <c r="M104" s="12">
        <v>5.9587486937848126</v>
      </c>
      <c r="N104" s="12">
        <f>K104/$J$139*100</f>
        <v>1.140483357001677</v>
      </c>
      <c r="O104" s="13">
        <v>223576</v>
      </c>
      <c r="P104" s="13">
        <v>121014</v>
      </c>
      <c r="Q104" s="13">
        <f t="shared" si="46"/>
        <v>-102562</v>
      </c>
      <c r="R104" s="68">
        <f t="shared" si="50"/>
        <v>-45.873439009553799</v>
      </c>
      <c r="S104" s="12">
        <f>P104/$P$139*100</f>
        <v>0.3108341873220985</v>
      </c>
      <c r="T104" s="67">
        <v>4491053</v>
      </c>
      <c r="U104" s="67">
        <v>4497719</v>
      </c>
      <c r="V104" s="12">
        <f t="shared" si="47"/>
        <v>0.14842844206025063</v>
      </c>
      <c r="W104" s="12">
        <f>U104/$T$139*100</f>
        <v>1.5415406463625749</v>
      </c>
      <c r="X104" s="67">
        <v>2603024</v>
      </c>
      <c r="Y104" s="67">
        <v>2603023</v>
      </c>
      <c r="Z104" s="12">
        <f t="shared" si="42"/>
        <v>-3.8416856710909997E-5</v>
      </c>
      <c r="AA104" s="12">
        <f>Y104/$Y$139*100</f>
        <v>1.2990135929876907</v>
      </c>
      <c r="AB104" s="13">
        <v>1762992</v>
      </c>
      <c r="AC104" s="13">
        <v>1757933</v>
      </c>
      <c r="AD104" s="13">
        <f t="shared" si="48"/>
        <v>-5059</v>
      </c>
      <c r="AE104" s="12">
        <f t="shared" si="49"/>
        <v>-0.2869553577100703</v>
      </c>
      <c r="AF104" s="70">
        <f>AC104/$AC$139*100</f>
        <v>2.2346499381064304</v>
      </c>
      <c r="AG104" s="7"/>
      <c r="AH104" s="7"/>
    </row>
    <row r="105" spans="1:34" x14ac:dyDescent="0.25">
      <c r="A105" s="7">
        <v>16</v>
      </c>
      <c r="B105" s="44" t="s">
        <v>15</v>
      </c>
      <c r="C105" s="4" t="s">
        <v>103</v>
      </c>
      <c r="D105" s="7">
        <v>33</v>
      </c>
      <c r="E105" s="67">
        <v>3956578</v>
      </c>
      <c r="F105" s="67">
        <v>4398595</v>
      </c>
      <c r="G105" s="67">
        <f t="shared" si="43"/>
        <v>442017</v>
      </c>
      <c r="H105" s="68">
        <f t="shared" si="51"/>
        <v>11.171699382648342</v>
      </c>
      <c r="I105" s="69">
        <f>F105/$F$139*100</f>
        <v>1.6494107806537834</v>
      </c>
      <c r="J105" s="13">
        <v>3046022</v>
      </c>
      <c r="K105" s="13">
        <v>3518095</v>
      </c>
      <c r="L105" s="13">
        <f t="shared" si="45"/>
        <v>472073</v>
      </c>
      <c r="M105" s="12">
        <v>15.498016757594016</v>
      </c>
      <c r="N105" s="12">
        <f>K105/$J$139*100</f>
        <v>1.5450937457908367</v>
      </c>
      <c r="O105" s="13">
        <v>910556</v>
      </c>
      <c r="P105" s="13">
        <v>880500</v>
      </c>
      <c r="Q105" s="13">
        <f t="shared" si="46"/>
        <v>-30056</v>
      </c>
      <c r="R105" s="68">
        <f t="shared" si="50"/>
        <v>-3.3008403656666871</v>
      </c>
      <c r="S105" s="12">
        <f>P105/$P$139*100</f>
        <v>2.261635033443302</v>
      </c>
      <c r="T105" s="67">
        <v>5261474</v>
      </c>
      <c r="U105" s="67">
        <v>5373030</v>
      </c>
      <c r="V105" s="12">
        <f t="shared" si="47"/>
        <v>2.1202423503375627</v>
      </c>
      <c r="W105" s="12">
        <f>U105/$T$139*100</f>
        <v>1.8415432665147613</v>
      </c>
      <c r="X105" s="67">
        <v>3112348</v>
      </c>
      <c r="Y105" s="67">
        <v>3126168</v>
      </c>
      <c r="Z105" s="12">
        <f t="shared" si="42"/>
        <v>0.4440377489920877</v>
      </c>
      <c r="AA105" s="12">
        <f>Y105/$Y$139*100</f>
        <v>1.5600840737723574</v>
      </c>
      <c r="AB105" s="13">
        <v>2123367</v>
      </c>
      <c r="AC105" s="13">
        <v>2219202</v>
      </c>
      <c r="AD105" s="13">
        <f t="shared" si="48"/>
        <v>95835</v>
      </c>
      <c r="AE105" s="12">
        <f t="shared" si="49"/>
        <v>4.5133507302317639</v>
      </c>
      <c r="AF105" s="70">
        <f>AC105/$AC$139*100</f>
        <v>2.8210060405861128</v>
      </c>
      <c r="AG105" s="7"/>
      <c r="AH105" s="7"/>
    </row>
    <row r="106" spans="1:34" x14ac:dyDescent="0.25">
      <c r="A106" s="7">
        <v>17</v>
      </c>
      <c r="B106" s="44" t="s">
        <v>16</v>
      </c>
      <c r="C106" s="4" t="s">
        <v>104</v>
      </c>
      <c r="D106" s="7">
        <v>2</v>
      </c>
      <c r="E106" s="67">
        <v>292037</v>
      </c>
      <c r="F106" s="67">
        <v>340172</v>
      </c>
      <c r="G106" s="67">
        <f t="shared" si="43"/>
        <v>48135</v>
      </c>
      <c r="H106" s="68">
        <f t="shared" si="51"/>
        <v>16.482500505072977</v>
      </c>
      <c r="I106" s="69">
        <f>F106/$F$139*100</f>
        <v>0.12755967850564984</v>
      </c>
      <c r="J106" s="13">
        <v>206734</v>
      </c>
      <c r="K106" s="13">
        <v>245181</v>
      </c>
      <c r="L106" s="13">
        <f t="shared" si="45"/>
        <v>38447</v>
      </c>
      <c r="M106" s="12">
        <v>18.59732796733968</v>
      </c>
      <c r="N106" s="12">
        <f>K106/$J$139*100</f>
        <v>0.10767976125907433</v>
      </c>
      <c r="O106" s="13">
        <v>85303</v>
      </c>
      <c r="P106" s="13">
        <v>94991</v>
      </c>
      <c r="Q106" s="13">
        <f t="shared" si="46"/>
        <v>9688</v>
      </c>
      <c r="R106" s="68">
        <f t="shared" si="50"/>
        <v>11.357162116220991</v>
      </c>
      <c r="S106" s="12">
        <f>P106/$P$139*100</f>
        <v>0.24399201983170093</v>
      </c>
      <c r="T106" s="67">
        <v>-47586</v>
      </c>
      <c r="U106" s="67">
        <v>-95517</v>
      </c>
      <c r="V106" s="12">
        <f t="shared" si="47"/>
        <v>100.72500315218761</v>
      </c>
      <c r="W106" s="12">
        <f>U106/$T$139*100</f>
        <v>-3.2737335951537674E-2</v>
      </c>
      <c r="X106" s="67">
        <v>227622</v>
      </c>
      <c r="Y106" s="67">
        <v>227622</v>
      </c>
      <c r="Z106" s="12">
        <f t="shared" si="42"/>
        <v>0</v>
      </c>
      <c r="AA106" s="12">
        <f>Y106/$Y$139*100</f>
        <v>0.11359256989394413</v>
      </c>
      <c r="AB106" s="13">
        <v>-275208</v>
      </c>
      <c r="AC106" s="13">
        <v>-323139</v>
      </c>
      <c r="AD106" s="13">
        <f t="shared" si="48"/>
        <v>-47931</v>
      </c>
      <c r="AE106" s="12">
        <f t="shared" si="49"/>
        <v>17.416281503444679</v>
      </c>
      <c r="AF106" s="70">
        <f>AC106/$AC$139*100</f>
        <v>-0.41076795665692262</v>
      </c>
      <c r="AG106" s="7"/>
      <c r="AH106" s="7"/>
    </row>
    <row r="107" spans="1:34" x14ac:dyDescent="0.25">
      <c r="A107" s="7">
        <v>18</v>
      </c>
      <c r="B107" s="44" t="s">
        <v>17</v>
      </c>
      <c r="C107" s="4" t="s">
        <v>105</v>
      </c>
      <c r="D107" s="7">
        <v>2</v>
      </c>
      <c r="E107" s="67">
        <v>45848</v>
      </c>
      <c r="F107" s="67">
        <v>25051</v>
      </c>
      <c r="G107" s="67">
        <f t="shared" si="43"/>
        <v>-20797</v>
      </c>
      <c r="H107" s="68">
        <f t="shared" si="51"/>
        <v>-45.360757284941542</v>
      </c>
      <c r="I107" s="69">
        <f>F107/$F$139*100</f>
        <v>9.3937699347536943E-3</v>
      </c>
      <c r="J107" s="13">
        <v>45559</v>
      </c>
      <c r="K107" s="13">
        <v>25051</v>
      </c>
      <c r="L107" s="13">
        <f t="shared" si="45"/>
        <v>-20508</v>
      </c>
      <c r="M107" s="12">
        <v>-45.014157466142798</v>
      </c>
      <c r="N107" s="12">
        <f>K107/$J$139*100</f>
        <v>1.1002017690200592E-2</v>
      </c>
      <c r="O107" s="13">
        <v>289</v>
      </c>
      <c r="P107" s="13">
        <v>0</v>
      </c>
      <c r="Q107" s="13">
        <f t="shared" si="46"/>
        <v>-289</v>
      </c>
      <c r="R107" s="68">
        <f t="shared" si="50"/>
        <v>-100</v>
      </c>
      <c r="S107" s="12">
        <f>P107/$P$139*100</f>
        <v>0</v>
      </c>
      <c r="T107" s="67">
        <v>48514</v>
      </c>
      <c r="U107" s="67">
        <v>91911</v>
      </c>
      <c r="V107" s="12">
        <f t="shared" si="47"/>
        <v>89.452529166838445</v>
      </c>
      <c r="W107" s="12">
        <f>U107/$T$139*100</f>
        <v>3.1501421575654373E-2</v>
      </c>
      <c r="X107" s="67">
        <v>72716</v>
      </c>
      <c r="Y107" s="67">
        <v>119966</v>
      </c>
      <c r="Z107" s="12">
        <f t="shared" si="42"/>
        <v>64.978821717366202</v>
      </c>
      <c r="AA107" s="12">
        <f>Y107/$Y$139*100</f>
        <v>5.9867878499867765E-2</v>
      </c>
      <c r="AB107" s="13">
        <v>-24202</v>
      </c>
      <c r="AC107" s="13">
        <v>-28055</v>
      </c>
      <c r="AD107" s="13">
        <f t="shared" si="48"/>
        <v>-3853</v>
      </c>
      <c r="AE107" s="12">
        <f t="shared" si="49"/>
        <v>15.920171886620935</v>
      </c>
      <c r="AF107" s="70">
        <f>AC107/$AC$139*100</f>
        <v>-3.566296554736495E-2</v>
      </c>
      <c r="AG107" s="7"/>
      <c r="AH107" s="7"/>
    </row>
    <row r="108" spans="1:34" x14ac:dyDescent="0.25">
      <c r="A108" s="7">
        <v>19</v>
      </c>
      <c r="B108" s="44" t="s">
        <v>18</v>
      </c>
      <c r="C108" s="4" t="s">
        <v>106</v>
      </c>
      <c r="D108" s="7">
        <v>101</v>
      </c>
      <c r="E108" s="67">
        <v>15963528</v>
      </c>
      <c r="F108" s="67">
        <v>14762122</v>
      </c>
      <c r="G108" s="67">
        <f t="shared" si="43"/>
        <v>-1201406</v>
      </c>
      <c r="H108" s="68">
        <f t="shared" si="51"/>
        <v>-7.5259428868104834</v>
      </c>
      <c r="I108" s="69">
        <f>F108/$F$139*100</f>
        <v>5.5355865161776405</v>
      </c>
      <c r="J108" s="13">
        <v>13079010</v>
      </c>
      <c r="K108" s="13">
        <v>11958130</v>
      </c>
      <c r="L108" s="13">
        <f t="shared" si="45"/>
        <v>-1120880</v>
      </c>
      <c r="M108" s="12">
        <v>-8.5700676121510782</v>
      </c>
      <c r="N108" s="12">
        <f>K108/$J$139*100</f>
        <v>5.2518285817619415</v>
      </c>
      <c r="O108" s="13">
        <v>2884518</v>
      </c>
      <c r="P108" s="13">
        <v>2803992</v>
      </c>
      <c r="Q108" s="13">
        <f t="shared" si="46"/>
        <v>-80526</v>
      </c>
      <c r="R108" s="68">
        <f t="shared" si="50"/>
        <v>-2.791662246517447</v>
      </c>
      <c r="S108" s="12">
        <f>P108/$P$139*100</f>
        <v>7.2022788650706993</v>
      </c>
      <c r="T108" s="67">
        <v>21742838</v>
      </c>
      <c r="U108" s="67">
        <v>22173567</v>
      </c>
      <c r="V108" s="12">
        <f t="shared" si="47"/>
        <v>1.98101554176138</v>
      </c>
      <c r="W108" s="12">
        <f>U108/$T$139*100</f>
        <v>7.5997310648672931</v>
      </c>
      <c r="X108" s="67">
        <v>13967329</v>
      </c>
      <c r="Y108" s="67">
        <v>14277194</v>
      </c>
      <c r="Z108" s="12">
        <f t="shared" si="42"/>
        <v>2.2184986120109329</v>
      </c>
      <c r="AA108" s="12">
        <f>Y108/$Y$139*100</f>
        <v>7.1248963515582835</v>
      </c>
      <c r="AB108" s="13">
        <v>7777817</v>
      </c>
      <c r="AC108" s="13">
        <v>7892565</v>
      </c>
      <c r="AD108" s="13">
        <f t="shared" si="48"/>
        <v>114748</v>
      </c>
      <c r="AE108" s="12">
        <f t="shared" si="49"/>
        <v>1.4753239887233178</v>
      </c>
      <c r="AF108" s="70">
        <f>AC108/$AC$139*100</f>
        <v>10.032873772066955</v>
      </c>
      <c r="AG108" s="7"/>
      <c r="AH108" s="7"/>
    </row>
    <row r="109" spans="1:34" x14ac:dyDescent="0.25">
      <c r="A109" s="7">
        <v>20</v>
      </c>
      <c r="B109" s="44" t="s">
        <v>19</v>
      </c>
      <c r="C109" s="4" t="s">
        <v>107</v>
      </c>
      <c r="D109" s="7">
        <v>3</v>
      </c>
      <c r="E109" s="67">
        <v>466153</v>
      </c>
      <c r="F109" s="67">
        <v>382483</v>
      </c>
      <c r="G109" s="67">
        <f t="shared" si="43"/>
        <v>-83670</v>
      </c>
      <c r="H109" s="68">
        <f t="shared" si="51"/>
        <v>-17.949042481760273</v>
      </c>
      <c r="I109" s="69">
        <f>F109/$F$139*100</f>
        <v>0.14342570380241898</v>
      </c>
      <c r="J109" s="13">
        <v>123231</v>
      </c>
      <c r="K109" s="13">
        <v>181874</v>
      </c>
      <c r="L109" s="13">
        <f t="shared" si="45"/>
        <v>58643</v>
      </c>
      <c r="M109" s="12">
        <v>47.587863443451738</v>
      </c>
      <c r="N109" s="12">
        <f>K109/$J$139*100</f>
        <v>7.9876290981898621E-2</v>
      </c>
      <c r="O109" s="13">
        <v>342922</v>
      </c>
      <c r="P109" s="13">
        <v>200609</v>
      </c>
      <c r="Q109" s="13">
        <f t="shared" si="46"/>
        <v>-142313</v>
      </c>
      <c r="R109" s="68">
        <f t="shared" si="50"/>
        <v>-41.500107896256289</v>
      </c>
      <c r="S109" s="12">
        <f>P109/$P$139*100</f>
        <v>0.51528034346851492</v>
      </c>
      <c r="T109" s="67">
        <v>266785</v>
      </c>
      <c r="U109" s="67">
        <v>325023</v>
      </c>
      <c r="V109" s="12">
        <f t="shared" si="47"/>
        <v>21.829563131360459</v>
      </c>
      <c r="W109" s="12">
        <f>U109/$T$139*100</f>
        <v>0.11139783643724813</v>
      </c>
      <c r="X109" s="67">
        <v>406934</v>
      </c>
      <c r="Y109" s="67">
        <v>406934</v>
      </c>
      <c r="Z109" s="12">
        <f t="shared" si="42"/>
        <v>0</v>
      </c>
      <c r="AA109" s="12">
        <f>Y109/$Y$139*100</f>
        <v>0.20307649892023732</v>
      </c>
      <c r="AB109" s="13">
        <v>-148900</v>
      </c>
      <c r="AC109" s="13">
        <v>-91241</v>
      </c>
      <c r="AD109" s="13">
        <f t="shared" si="48"/>
        <v>57659</v>
      </c>
      <c r="AE109" s="12">
        <f t="shared" si="49"/>
        <v>-38.723304231027534</v>
      </c>
      <c r="AF109" s="70">
        <f>AC109/$AC$139*100</f>
        <v>-0.11598376900756105</v>
      </c>
      <c r="AG109" s="7"/>
      <c r="AH109" s="7"/>
    </row>
    <row r="110" spans="1:34" x14ac:dyDescent="0.25">
      <c r="A110" s="7">
        <v>21</v>
      </c>
      <c r="B110" s="44" t="s">
        <v>20</v>
      </c>
      <c r="C110" s="4" t="s">
        <v>108</v>
      </c>
      <c r="D110" s="7">
        <v>96</v>
      </c>
      <c r="E110" s="67">
        <v>29863428</v>
      </c>
      <c r="F110" s="67">
        <v>27641687</v>
      </c>
      <c r="G110" s="67">
        <f t="shared" si="43"/>
        <v>-2221741</v>
      </c>
      <c r="H110" s="68">
        <f t="shared" si="51"/>
        <v>-7.4396716947565409</v>
      </c>
      <c r="I110" s="69">
        <f>F110/$F$139*100</f>
        <v>10.365240840144986</v>
      </c>
      <c r="J110" s="13">
        <v>25411725</v>
      </c>
      <c r="K110" s="13">
        <v>23189207</v>
      </c>
      <c r="L110" s="13">
        <f t="shared" si="45"/>
        <v>-2222518</v>
      </c>
      <c r="M110" s="12">
        <v>-8.7460335730848726</v>
      </c>
      <c r="N110" s="12">
        <f>K110/$J$139*100</f>
        <v>10.184346558449699</v>
      </c>
      <c r="O110" s="13">
        <v>4451703</v>
      </c>
      <c r="P110" s="13">
        <v>4452480</v>
      </c>
      <c r="Q110" s="13">
        <f t="shared" si="46"/>
        <v>777</v>
      </c>
      <c r="R110" s="68">
        <f t="shared" si="50"/>
        <v>1.7453994572420584E-2</v>
      </c>
      <c r="S110" s="12">
        <f>P110/$P$139*100</f>
        <v>11.436552815111451</v>
      </c>
      <c r="T110" s="67">
        <v>27707877</v>
      </c>
      <c r="U110" s="67">
        <v>29775232</v>
      </c>
      <c r="V110" s="12">
        <f t="shared" si="47"/>
        <v>7.4612537077452572</v>
      </c>
      <c r="W110" s="12">
        <f>U110/$T$139*100</f>
        <v>10.205112943444359</v>
      </c>
      <c r="X110" s="67">
        <v>12260406</v>
      </c>
      <c r="Y110" s="67">
        <v>14199435</v>
      </c>
      <c r="Z110" s="12">
        <f t="shared" si="42"/>
        <v>15.815373487631646</v>
      </c>
      <c r="AA110" s="12">
        <f>Y110/$Y$139*100</f>
        <v>7.0860914704730495</v>
      </c>
      <c r="AB110" s="13">
        <v>14485324</v>
      </c>
      <c r="AC110" s="13">
        <v>14203461</v>
      </c>
      <c r="AD110" s="13">
        <f t="shared" si="48"/>
        <v>-281863</v>
      </c>
      <c r="AE110" s="12">
        <f t="shared" si="49"/>
        <v>-1.9458522294703187</v>
      </c>
      <c r="AF110" s="70">
        <f>AC110/$AC$139*100</f>
        <v>18.055160944442765</v>
      </c>
      <c r="AG110" s="7"/>
      <c r="AH110" s="7"/>
    </row>
    <row r="111" spans="1:34" x14ac:dyDescent="0.25">
      <c r="A111" s="7">
        <v>22</v>
      </c>
      <c r="B111" s="44" t="s">
        <v>21</v>
      </c>
      <c r="C111" s="4" t="s">
        <v>109</v>
      </c>
      <c r="D111" s="7">
        <v>4</v>
      </c>
      <c r="E111" s="67">
        <v>189321</v>
      </c>
      <c r="F111" s="67">
        <v>180520</v>
      </c>
      <c r="G111" s="67">
        <f t="shared" si="43"/>
        <v>-8801</v>
      </c>
      <c r="H111" s="68">
        <f t="shared" si="51"/>
        <v>-4.648718314397243</v>
      </c>
      <c r="I111" s="69">
        <f>F111/$F$139*100</f>
        <v>6.769244136448592E-2</v>
      </c>
      <c r="J111" s="13">
        <v>42031</v>
      </c>
      <c r="K111" s="13">
        <v>32775</v>
      </c>
      <c r="L111" s="13">
        <f t="shared" si="45"/>
        <v>-9256</v>
      </c>
      <c r="M111" s="12">
        <v>-22.021841022102734</v>
      </c>
      <c r="N111" s="12">
        <f>K111/$J$139*100</f>
        <v>1.4394280858900817E-2</v>
      </c>
      <c r="O111" s="13">
        <v>147290</v>
      </c>
      <c r="P111" s="13">
        <v>147745</v>
      </c>
      <c r="Q111" s="13">
        <f t="shared" si="46"/>
        <v>455</v>
      </c>
      <c r="R111" s="68">
        <f t="shared" si="50"/>
        <v>0.30891438658429138</v>
      </c>
      <c r="S111" s="12">
        <f>P111/$P$139*100</f>
        <v>0.37949490972865491</v>
      </c>
      <c r="T111" s="67">
        <v>-106064</v>
      </c>
      <c r="U111" s="67">
        <v>-91406</v>
      </c>
      <c r="V111" s="12">
        <f t="shared" si="47"/>
        <v>-13.819957761351645</v>
      </c>
      <c r="W111" s="12">
        <f>U111/$T$139*100</f>
        <v>-3.1328338724899783E-2</v>
      </c>
      <c r="X111" s="67">
        <v>140976</v>
      </c>
      <c r="Y111" s="67">
        <v>140976</v>
      </c>
      <c r="Z111" s="12">
        <f t="shared" si="42"/>
        <v>0</v>
      </c>
      <c r="AA111" s="12">
        <f>Y111/$Y$139*100</f>
        <v>7.0352716931441892E-2</v>
      </c>
      <c r="AB111" s="13">
        <v>-238788</v>
      </c>
      <c r="AC111" s="13">
        <v>-221633</v>
      </c>
      <c r="AD111" s="13">
        <f t="shared" si="48"/>
        <v>17155</v>
      </c>
      <c r="AE111" s="12">
        <f t="shared" si="49"/>
        <v>-7.1841968608137705</v>
      </c>
      <c r="AF111" s="70">
        <f>AC111/$AC$139*100</f>
        <v>-0.28173552105361382</v>
      </c>
      <c r="AG111" s="7"/>
      <c r="AH111" s="7"/>
    </row>
    <row r="112" spans="1:34" x14ac:dyDescent="0.25">
      <c r="A112" s="7">
        <v>23</v>
      </c>
      <c r="B112" s="44" t="s">
        <v>22</v>
      </c>
      <c r="C112" s="4" t="s">
        <v>110</v>
      </c>
      <c r="D112" s="7">
        <v>95</v>
      </c>
      <c r="E112" s="67">
        <v>14053428</v>
      </c>
      <c r="F112" s="67">
        <v>12916867</v>
      </c>
      <c r="G112" s="67">
        <f t="shared" si="43"/>
        <v>-1136561</v>
      </c>
      <c r="H112" s="68">
        <f t="shared" si="51"/>
        <v>-8.0874289176989436</v>
      </c>
      <c r="I112" s="69">
        <f>F112/$F$139*100</f>
        <v>4.8436420452601556</v>
      </c>
      <c r="J112" s="13">
        <v>11839476</v>
      </c>
      <c r="K112" s="13">
        <v>11137718</v>
      </c>
      <c r="L112" s="13">
        <f t="shared" si="45"/>
        <v>-701758</v>
      </c>
      <c r="M112" s="12">
        <v>-5.9272724569904938</v>
      </c>
      <c r="N112" s="12">
        <f>K112/$J$139*100</f>
        <v>4.8915161256822302</v>
      </c>
      <c r="O112" s="13">
        <v>2213952</v>
      </c>
      <c r="P112" s="13">
        <v>1779149</v>
      </c>
      <c r="Q112" s="13">
        <f t="shared" si="46"/>
        <v>-434803</v>
      </c>
      <c r="R112" s="68">
        <f t="shared" si="50"/>
        <v>-19.639224337293669</v>
      </c>
      <c r="S112" s="12">
        <f>P112/$P$139*100</f>
        <v>4.5698872323857094</v>
      </c>
      <c r="T112" s="67">
        <v>9803661</v>
      </c>
      <c r="U112" s="67">
        <v>9517624</v>
      </c>
      <c r="V112" s="12">
        <f t="shared" si="47"/>
        <v>-2.917654945433128</v>
      </c>
      <c r="W112" s="12">
        <f>U112/$T$139*100</f>
        <v>3.2620544442184931</v>
      </c>
      <c r="X112" s="67">
        <v>8546945</v>
      </c>
      <c r="Y112" s="67">
        <v>9180192</v>
      </c>
      <c r="Z112" s="12">
        <f t="shared" si="42"/>
        <v>7.4090449862494836</v>
      </c>
      <c r="AA112" s="12">
        <f>Y112/$Y$139*100</f>
        <v>4.5812865250275756</v>
      </c>
      <c r="AB112" s="13">
        <v>783417</v>
      </c>
      <c r="AC112" s="13">
        <v>-270367</v>
      </c>
      <c r="AD112" s="13">
        <f t="shared" si="48"/>
        <v>-1053784</v>
      </c>
      <c r="AE112" s="12">
        <f t="shared" si="49"/>
        <v>-134.51125007499201</v>
      </c>
      <c r="AF112" s="70">
        <f>AC112/$AC$139*100</f>
        <v>-0.34368522566902227</v>
      </c>
      <c r="AG112" s="7"/>
      <c r="AH112" s="7"/>
    </row>
    <row r="113" spans="1:34" x14ac:dyDescent="0.25">
      <c r="A113" s="7">
        <v>24</v>
      </c>
      <c r="B113" s="44" t="s">
        <v>23</v>
      </c>
      <c r="C113" s="4" t="s">
        <v>111</v>
      </c>
      <c r="D113" s="7">
        <v>20</v>
      </c>
      <c r="E113" s="67">
        <v>1234781</v>
      </c>
      <c r="F113" s="67">
        <v>1317180</v>
      </c>
      <c r="G113" s="67">
        <f t="shared" si="43"/>
        <v>82399</v>
      </c>
      <c r="H113" s="68">
        <f t="shared" si="51"/>
        <v>6.6731671446191569</v>
      </c>
      <c r="I113" s="69">
        <f>F113/$F$139*100</f>
        <v>0.49392383069174373</v>
      </c>
      <c r="J113" s="13">
        <v>1063878</v>
      </c>
      <c r="K113" s="13">
        <v>1143413</v>
      </c>
      <c r="L113" s="13">
        <f t="shared" si="45"/>
        <v>79535</v>
      </c>
      <c r="M113" s="12">
        <v>7.4759511898920863</v>
      </c>
      <c r="N113" s="12">
        <f>K113/$J$139*100</f>
        <v>0.50216957619277991</v>
      </c>
      <c r="O113" s="13">
        <v>170903</v>
      </c>
      <c r="P113" s="13">
        <v>173767</v>
      </c>
      <c r="Q113" s="13">
        <f t="shared" si="46"/>
        <v>2864</v>
      </c>
      <c r="R113" s="68">
        <f t="shared" si="50"/>
        <v>1.6758044036675699</v>
      </c>
      <c r="S113" s="12">
        <f>P113/$P$139*100</f>
        <v>0.44633450863866242</v>
      </c>
      <c r="T113" s="67">
        <v>689436</v>
      </c>
      <c r="U113" s="67">
        <v>729614</v>
      </c>
      <c r="V113" s="12">
        <f t="shared" si="47"/>
        <v>5.8276620309934515</v>
      </c>
      <c r="W113" s="12">
        <f>U113/$T$139*100</f>
        <v>0.25006667538705368</v>
      </c>
      <c r="X113" s="67">
        <v>621384</v>
      </c>
      <c r="Y113" s="67">
        <v>654937</v>
      </c>
      <c r="Z113" s="12">
        <f t="shared" si="42"/>
        <v>5.3997206236401354</v>
      </c>
      <c r="AA113" s="12">
        <f>Y113/$Y$139*100</f>
        <v>0.32684001084530528</v>
      </c>
      <c r="AB113" s="13">
        <v>57516</v>
      </c>
      <c r="AC113" s="13">
        <v>61368</v>
      </c>
      <c r="AD113" s="13">
        <f t="shared" si="48"/>
        <v>3852</v>
      </c>
      <c r="AE113" s="12">
        <f t="shared" si="49"/>
        <v>6.6972668474859347</v>
      </c>
      <c r="AF113" s="70">
        <f>AC113/$AC$139*100</f>
        <v>7.8009797530233196E-2</v>
      </c>
      <c r="AG113" s="7"/>
      <c r="AH113" s="7"/>
    </row>
    <row r="114" spans="1:34" x14ac:dyDescent="0.25">
      <c r="A114" s="7">
        <v>25</v>
      </c>
      <c r="B114" s="44" t="s">
        <v>24</v>
      </c>
      <c r="C114" s="4" t="s">
        <v>112</v>
      </c>
      <c r="D114" s="7">
        <v>43</v>
      </c>
      <c r="E114" s="67">
        <v>9128855</v>
      </c>
      <c r="F114" s="67">
        <v>8906262</v>
      </c>
      <c r="G114" s="67">
        <f t="shared" si="43"/>
        <v>-222593</v>
      </c>
      <c r="H114" s="68">
        <f t="shared" si="51"/>
        <v>-2.4383452251131104</v>
      </c>
      <c r="I114" s="69">
        <f>F114/$F$139*100</f>
        <v>3.3397220153542495</v>
      </c>
      <c r="J114" s="13">
        <v>8644998</v>
      </c>
      <c r="K114" s="13">
        <v>8313062</v>
      </c>
      <c r="L114" s="13">
        <f t="shared" si="45"/>
        <v>-331936</v>
      </c>
      <c r="M114" s="12">
        <v>-3.8396307321297343</v>
      </c>
      <c r="N114" s="12">
        <f>K114/$J$139*100</f>
        <v>3.6509702280840806</v>
      </c>
      <c r="O114" s="13">
        <v>483857</v>
      </c>
      <c r="P114" s="13">
        <v>593200</v>
      </c>
      <c r="Q114" s="13">
        <f t="shared" si="46"/>
        <v>109343</v>
      </c>
      <c r="R114" s="68">
        <f t="shared" si="50"/>
        <v>22.598205668203633</v>
      </c>
      <c r="S114" s="12">
        <f>P114/$P$139*100</f>
        <v>1.5236818873805413</v>
      </c>
      <c r="T114" s="67">
        <v>6266744</v>
      </c>
      <c r="U114" s="67">
        <v>7333274</v>
      </c>
      <c r="V114" s="12">
        <f t="shared" si="47"/>
        <v>17.018885724388937</v>
      </c>
      <c r="W114" s="12">
        <f>U114/$T$139*100</f>
        <v>2.5133939985832519</v>
      </c>
      <c r="X114" s="67">
        <v>6941839</v>
      </c>
      <c r="Y114" s="67">
        <v>7122793</v>
      </c>
      <c r="Z114" s="12">
        <f t="shared" si="42"/>
        <v>2.6067155979849161</v>
      </c>
      <c r="AA114" s="12">
        <f>Y114/$Y$139*100</f>
        <v>3.5545613415776853</v>
      </c>
      <c r="AB114" s="13">
        <v>-1375806</v>
      </c>
      <c r="AC114" s="13">
        <v>-539120</v>
      </c>
      <c r="AD114" s="13">
        <f t="shared" si="48"/>
        <v>836686</v>
      </c>
      <c r="AE114" s="12">
        <f t="shared" si="49"/>
        <v>-60.814242705730315</v>
      </c>
      <c r="AF114" s="70">
        <f>AC114/$AC$139*100</f>
        <v>-0.68531876620550314</v>
      </c>
      <c r="AG114" s="7"/>
      <c r="AH114" s="7"/>
    </row>
    <row r="115" spans="1:34" x14ac:dyDescent="0.25">
      <c r="A115" s="7">
        <v>26</v>
      </c>
      <c r="B115" s="44" t="s">
        <v>25</v>
      </c>
      <c r="C115" s="4" t="s">
        <v>113</v>
      </c>
      <c r="D115" s="7">
        <v>50</v>
      </c>
      <c r="E115" s="67">
        <v>10929063</v>
      </c>
      <c r="F115" s="67">
        <v>10887921</v>
      </c>
      <c r="G115" s="67">
        <f t="shared" si="43"/>
        <v>-41142</v>
      </c>
      <c r="H115" s="68">
        <f t="shared" si="51"/>
        <v>-0.37644581241777075</v>
      </c>
      <c r="I115" s="69">
        <f>F115/$F$139*100</f>
        <v>4.0828160529229729</v>
      </c>
      <c r="J115" s="13">
        <v>9425269</v>
      </c>
      <c r="K115" s="13">
        <v>9308014</v>
      </c>
      <c r="L115" s="13">
        <f t="shared" si="45"/>
        <v>-117255</v>
      </c>
      <c r="M115" s="12">
        <v>-1.244049374081527</v>
      </c>
      <c r="N115" s="12">
        <f>K115/$J$139*100</f>
        <v>4.0879379940375538</v>
      </c>
      <c r="O115" s="13">
        <v>1503794</v>
      </c>
      <c r="P115" s="13">
        <v>1579907</v>
      </c>
      <c r="Q115" s="13">
        <f t="shared" si="46"/>
        <v>76113</v>
      </c>
      <c r="R115" s="68">
        <f t="shared" si="50"/>
        <v>5.0613980372311573</v>
      </c>
      <c r="S115" s="12">
        <f>P115/$P$139*100</f>
        <v>4.058118138310399</v>
      </c>
      <c r="T115" s="67">
        <v>20551597</v>
      </c>
      <c r="U115" s="67">
        <v>26789387</v>
      </c>
      <c r="V115" s="12">
        <f t="shared" si="47"/>
        <v>30.351850515558453</v>
      </c>
      <c r="W115" s="12">
        <f>U115/$T$139*100</f>
        <v>9.1817494493624796</v>
      </c>
      <c r="X115" s="67">
        <v>15812754</v>
      </c>
      <c r="Y115" s="67">
        <v>21532797</v>
      </c>
      <c r="Z115" s="12">
        <f t="shared" si="42"/>
        <v>36.173603914915788</v>
      </c>
      <c r="AA115" s="12">
        <f>Y115/$Y$139*100</f>
        <v>10.745735246305763</v>
      </c>
      <c r="AB115" s="13">
        <v>4624742</v>
      </c>
      <c r="AC115" s="13">
        <v>5122184</v>
      </c>
      <c r="AD115" s="13">
        <f t="shared" si="48"/>
        <v>497442</v>
      </c>
      <c r="AE115" s="12">
        <f t="shared" si="49"/>
        <v>10.756102718811135</v>
      </c>
      <c r="AF115" s="70">
        <f>AC115/$AC$139*100</f>
        <v>6.5112198010787381</v>
      </c>
      <c r="AG115" s="7"/>
      <c r="AH115" s="7"/>
    </row>
    <row r="116" spans="1:34" x14ac:dyDescent="0.25">
      <c r="A116" s="7">
        <v>27</v>
      </c>
      <c r="B116" s="44" t="s">
        <v>26</v>
      </c>
      <c r="C116" s="4" t="s">
        <v>114</v>
      </c>
      <c r="D116" s="7">
        <v>101</v>
      </c>
      <c r="E116" s="67">
        <v>14746400</v>
      </c>
      <c r="F116" s="67">
        <v>14905731</v>
      </c>
      <c r="G116" s="67">
        <f t="shared" si="43"/>
        <v>159331</v>
      </c>
      <c r="H116" s="68">
        <f t="shared" si="51"/>
        <v>1.0804738783703129</v>
      </c>
      <c r="I116" s="69">
        <f>F116/$F$139*100</f>
        <v>5.589437855707402</v>
      </c>
      <c r="J116" s="13">
        <v>11357052</v>
      </c>
      <c r="K116" s="13">
        <v>11663959</v>
      </c>
      <c r="L116" s="13">
        <f t="shared" si="45"/>
        <v>306907</v>
      </c>
      <c r="M116" s="12">
        <v>2.7023474049427563</v>
      </c>
      <c r="N116" s="12">
        <f>K116/$J$139*100</f>
        <v>5.1226331585874574</v>
      </c>
      <c r="O116" s="13">
        <v>3389348</v>
      </c>
      <c r="P116" s="13">
        <v>3241772</v>
      </c>
      <c r="Q116" s="13">
        <f t="shared" si="46"/>
        <v>-147576</v>
      </c>
      <c r="R116" s="68">
        <f t="shared" si="50"/>
        <v>-4.3541117642685379</v>
      </c>
      <c r="S116" s="12">
        <f>P116/$P$139*100</f>
        <v>8.3267519882289154</v>
      </c>
      <c r="T116" s="67">
        <v>14517065</v>
      </c>
      <c r="U116" s="67">
        <v>15701170</v>
      </c>
      <c r="V116" s="12">
        <f t="shared" si="47"/>
        <v>8.1566418556368063</v>
      </c>
      <c r="W116" s="12">
        <f>U116/$T$139*100</f>
        <v>5.3813926015495115</v>
      </c>
      <c r="X116" s="67">
        <v>8249327</v>
      </c>
      <c r="Y116" s="67">
        <v>8548050</v>
      </c>
      <c r="Z116" s="12">
        <f t="shared" si="42"/>
        <v>3.6211802490069687</v>
      </c>
      <c r="AA116" s="12">
        <f>Y116/$Y$139*100</f>
        <v>4.2658221396962031</v>
      </c>
      <c r="AB116" s="13">
        <v>5657884</v>
      </c>
      <c r="AC116" s="13">
        <v>6426020</v>
      </c>
      <c r="AD116" s="13">
        <f t="shared" si="48"/>
        <v>768136</v>
      </c>
      <c r="AE116" s="12">
        <f t="shared" si="49"/>
        <v>13.57638297285699</v>
      </c>
      <c r="AF116" s="70">
        <f>AC116/$AC$139*100</f>
        <v>8.1686305423873868</v>
      </c>
      <c r="AG116" s="7"/>
      <c r="AH116" s="7"/>
    </row>
    <row r="117" spans="1:34" x14ac:dyDescent="0.25">
      <c r="A117" s="7">
        <v>28</v>
      </c>
      <c r="B117" s="44" t="s">
        <v>27</v>
      </c>
      <c r="C117" s="4" t="s">
        <v>115</v>
      </c>
      <c r="D117" s="7">
        <v>4</v>
      </c>
      <c r="E117" s="67">
        <v>80692</v>
      </c>
      <c r="F117" s="67">
        <v>93107</v>
      </c>
      <c r="G117" s="67">
        <f t="shared" si="43"/>
        <v>12415</v>
      </c>
      <c r="H117" s="68">
        <f t="shared" si="51"/>
        <v>15.38566400634511</v>
      </c>
      <c r="I117" s="69">
        <f>F117/$F$139*100</f>
        <v>3.4913805329731838E-2</v>
      </c>
      <c r="J117" s="13">
        <v>80692</v>
      </c>
      <c r="K117" s="13">
        <v>93107</v>
      </c>
      <c r="L117" s="13">
        <f t="shared" si="45"/>
        <v>12415</v>
      </c>
      <c r="M117" s="12">
        <v>15.38566400634511</v>
      </c>
      <c r="N117" s="12">
        <f>K117/$J$139*100</f>
        <v>4.0891176443315892E-2</v>
      </c>
      <c r="O117" s="13">
        <v>0</v>
      </c>
      <c r="P117" s="13">
        <v>0</v>
      </c>
      <c r="Q117" s="13">
        <f t="shared" si="46"/>
        <v>0</v>
      </c>
      <c r="R117" s="68" t="e">
        <f t="shared" si="50"/>
        <v>#DIV/0!</v>
      </c>
      <c r="S117" s="12">
        <f>P117/$P$139*100</f>
        <v>0</v>
      </c>
      <c r="T117" s="67">
        <v>250967</v>
      </c>
      <c r="U117" s="67">
        <v>305312</v>
      </c>
      <c r="V117" s="12">
        <f t="shared" si="47"/>
        <v>21.654241394286885</v>
      </c>
      <c r="W117" s="12">
        <f>U117/$T$139*100</f>
        <v>0.10464212144472576</v>
      </c>
      <c r="X117" s="67">
        <v>294331</v>
      </c>
      <c r="Y117" s="67">
        <v>387351</v>
      </c>
      <c r="Z117" s="12">
        <f t="shared" si="42"/>
        <v>31.603874549401866</v>
      </c>
      <c r="AA117" s="12">
        <f>Y117/$Y$139*100</f>
        <v>0.19330379111416801</v>
      </c>
      <c r="AB117" s="13">
        <v>-44204</v>
      </c>
      <c r="AC117" s="13">
        <v>-90151</v>
      </c>
      <c r="AD117" s="13">
        <f t="shared" si="48"/>
        <v>-45947</v>
      </c>
      <c r="AE117" s="12">
        <f t="shared" si="49"/>
        <v>103.94308207402045</v>
      </c>
      <c r="AF117" s="70">
        <f>AC117/$AC$139*100</f>
        <v>-0.11459818239388693</v>
      </c>
      <c r="AG117" s="7"/>
      <c r="AH117" s="7"/>
    </row>
    <row r="118" spans="1:34" x14ac:dyDescent="0.25">
      <c r="A118" s="7">
        <v>30</v>
      </c>
      <c r="B118" s="44" t="s">
        <v>29</v>
      </c>
      <c r="C118" s="4" t="s">
        <v>117</v>
      </c>
      <c r="D118" s="7">
        <v>9</v>
      </c>
      <c r="E118" s="67">
        <v>2049574</v>
      </c>
      <c r="F118" s="67">
        <v>1796648</v>
      </c>
      <c r="G118" s="67">
        <f t="shared" si="43"/>
        <v>-252926</v>
      </c>
      <c r="H118" s="68">
        <f t="shared" si="51"/>
        <v>-12.340418057606115</v>
      </c>
      <c r="I118" s="69">
        <f>F118/$F$139*100</f>
        <v>0.67371753485830332</v>
      </c>
      <c r="J118" s="13">
        <v>1523502</v>
      </c>
      <c r="K118" s="13">
        <v>1425085</v>
      </c>
      <c r="L118" s="13">
        <f t="shared" si="45"/>
        <v>-98417</v>
      </c>
      <c r="M118" s="12">
        <v>-6.4599193174672536</v>
      </c>
      <c r="N118" s="12">
        <f>K118/$J$139*100</f>
        <v>0.6258756289185865</v>
      </c>
      <c r="O118" s="13">
        <v>526072</v>
      </c>
      <c r="P118" s="13">
        <v>371563</v>
      </c>
      <c r="Q118" s="13">
        <f t="shared" si="46"/>
        <v>-154509</v>
      </c>
      <c r="R118" s="68">
        <f t="shared" si="50"/>
        <v>-29.370314329597463</v>
      </c>
      <c r="S118" s="12">
        <f>P118/$P$139*100</f>
        <v>0.95438943546995292</v>
      </c>
      <c r="T118" s="67">
        <v>3390624</v>
      </c>
      <c r="U118" s="67">
        <v>3556242</v>
      </c>
      <c r="V118" s="12">
        <f t="shared" si="47"/>
        <v>4.884587615730922</v>
      </c>
      <c r="W118" s="12">
        <f>U118/$T$139*100</f>
        <v>1.2188604026400351</v>
      </c>
      <c r="X118" s="67">
        <v>3621487</v>
      </c>
      <c r="Y118" s="67">
        <v>3790429</v>
      </c>
      <c r="Z118" s="12">
        <f t="shared" si="42"/>
        <v>4.6649898232411005</v>
      </c>
      <c r="AA118" s="12">
        <f>Y118/$Y$139*100</f>
        <v>1.8915771371419841</v>
      </c>
      <c r="AB118" s="13">
        <v>-254198</v>
      </c>
      <c r="AC118" s="13">
        <v>-259250</v>
      </c>
      <c r="AD118" s="13">
        <f t="shared" si="48"/>
        <v>-5052</v>
      </c>
      <c r="AE118" s="12">
        <f t="shared" si="49"/>
        <v>1.9874271237381862</v>
      </c>
      <c r="AF118" s="70">
        <f>AC118/$AC$139*100</f>
        <v>-0.32955351338992561</v>
      </c>
      <c r="AG118" s="7"/>
      <c r="AH118" s="7"/>
    </row>
    <row r="119" spans="1:34" x14ac:dyDescent="0.25">
      <c r="A119" s="7">
        <v>31</v>
      </c>
      <c r="B119" s="44" t="s">
        <v>30</v>
      </c>
      <c r="C119" s="4" t="s">
        <v>118</v>
      </c>
      <c r="D119" s="7">
        <v>30</v>
      </c>
      <c r="E119" s="67">
        <v>5631839</v>
      </c>
      <c r="F119" s="67">
        <v>5308125</v>
      </c>
      <c r="G119" s="67">
        <f t="shared" si="43"/>
        <v>-323714</v>
      </c>
      <c r="H119" s="68">
        <f t="shared" si="51"/>
        <v>-5.7479270980580282</v>
      </c>
      <c r="I119" s="69">
        <f>F119/$F$139*100</f>
        <v>1.9904716392525028</v>
      </c>
      <c r="J119" s="13">
        <v>4672826</v>
      </c>
      <c r="K119" s="13">
        <v>4445769</v>
      </c>
      <c r="L119" s="13">
        <f t="shared" si="45"/>
        <v>-227057</v>
      </c>
      <c r="M119" s="12">
        <v>-4.8590938331536364</v>
      </c>
      <c r="N119" s="12">
        <f>K119/$J$139*100</f>
        <v>1.9525140387427804</v>
      </c>
      <c r="O119" s="13">
        <v>959013</v>
      </c>
      <c r="P119" s="13">
        <v>862356</v>
      </c>
      <c r="Q119" s="13">
        <f t="shared" si="46"/>
        <v>-96657</v>
      </c>
      <c r="R119" s="68">
        <f t="shared" si="50"/>
        <v>-10.078799766009425</v>
      </c>
      <c r="S119" s="12">
        <f>P119/$P$139*100</f>
        <v>2.2150307108461464</v>
      </c>
      <c r="T119" s="67">
        <v>4271817</v>
      </c>
      <c r="U119" s="67">
        <v>4589878</v>
      </c>
      <c r="V119" s="12">
        <f t="shared" si="47"/>
        <v>7.4455670736831507</v>
      </c>
      <c r="W119" s="12">
        <f>U119/$T$139*100</f>
        <v>1.5731270670411741</v>
      </c>
      <c r="X119" s="67">
        <v>4356437</v>
      </c>
      <c r="Y119" s="67">
        <v>4405518</v>
      </c>
      <c r="Z119" s="12">
        <f t="shared" si="42"/>
        <v>1.1266316946624073</v>
      </c>
      <c r="AA119" s="12">
        <f>Y119/$Y$139*100</f>
        <v>2.19853138683444</v>
      </c>
      <c r="AB119" s="13">
        <v>-76634</v>
      </c>
      <c r="AC119" s="13">
        <v>165781</v>
      </c>
      <c r="AD119" s="13">
        <f t="shared" si="48"/>
        <v>242415</v>
      </c>
      <c r="AE119" s="12">
        <f t="shared" si="49"/>
        <v>-316.32826160711954</v>
      </c>
      <c r="AF119" s="70">
        <f>AC119/$AC$139*100</f>
        <v>0.21073755449679946</v>
      </c>
      <c r="AG119" s="7"/>
      <c r="AH119" s="7"/>
    </row>
    <row r="120" spans="1:34" x14ac:dyDescent="0.25">
      <c r="A120" s="7">
        <v>32</v>
      </c>
      <c r="B120" s="44" t="s">
        <v>31</v>
      </c>
      <c r="C120" s="4" t="s">
        <v>119</v>
      </c>
      <c r="D120" s="7">
        <v>2</v>
      </c>
      <c r="E120" s="67">
        <v>16966</v>
      </c>
      <c r="F120" s="67">
        <v>580131</v>
      </c>
      <c r="G120" s="67">
        <f t="shared" si="43"/>
        <v>563165</v>
      </c>
      <c r="H120" s="68">
        <f t="shared" si="51"/>
        <v>3319.374042202051</v>
      </c>
      <c r="I120" s="69">
        <f>F120/$F$139*100</f>
        <v>0.21754090239984814</v>
      </c>
      <c r="J120" s="13">
        <v>14590</v>
      </c>
      <c r="K120" s="13">
        <v>577689</v>
      </c>
      <c r="L120" s="13">
        <f t="shared" si="45"/>
        <v>563099</v>
      </c>
      <c r="M120" s="12">
        <v>3859.4859492803289</v>
      </c>
      <c r="N120" s="12">
        <f>K120/$J$139*100</f>
        <v>0.25371221098695818</v>
      </c>
      <c r="O120" s="13">
        <v>2376</v>
      </c>
      <c r="P120" s="13">
        <v>2442</v>
      </c>
      <c r="Q120" s="13">
        <f t="shared" si="46"/>
        <v>66</v>
      </c>
      <c r="R120" s="68">
        <f t="shared" si="50"/>
        <v>2.7777777777777715</v>
      </c>
      <c r="S120" s="12">
        <f>P120/$P$139*100</f>
        <v>6.2724733125139624E-3</v>
      </c>
      <c r="T120" s="67">
        <v>-8546</v>
      </c>
      <c r="U120" s="67">
        <v>9393</v>
      </c>
      <c r="V120" s="12">
        <f t="shared" si="47"/>
        <v>-209.91106950620173</v>
      </c>
      <c r="W120" s="12">
        <f>U120/$T$139*100</f>
        <v>3.2193410240354426E-3</v>
      </c>
      <c r="X120" s="67">
        <v>2268</v>
      </c>
      <c r="Y120" s="67">
        <v>26008</v>
      </c>
      <c r="Z120" s="12">
        <f t="shared" si="42"/>
        <v>1046.7372134038801</v>
      </c>
      <c r="AA120" s="12">
        <f>Y120/$Y$139*100</f>
        <v>1.2979042262178957E-2</v>
      </c>
      <c r="AB120" s="13">
        <v>-10814</v>
      </c>
      <c r="AC120" s="13">
        <v>-16615</v>
      </c>
      <c r="AD120" s="13">
        <f t="shared" si="48"/>
        <v>-5801</v>
      </c>
      <c r="AE120" s="12">
        <f t="shared" si="49"/>
        <v>53.643425189569086</v>
      </c>
      <c r="AF120" s="70">
        <f>AC120/$AC$139*100</f>
        <v>-2.1120662005684143E-2</v>
      </c>
      <c r="AG120" s="7"/>
      <c r="AH120" s="7"/>
    </row>
    <row r="121" spans="1:34" x14ac:dyDescent="0.25">
      <c r="A121" s="7">
        <v>33</v>
      </c>
      <c r="B121" s="44" t="s">
        <v>32</v>
      </c>
      <c r="C121" s="4" t="s">
        <v>120</v>
      </c>
      <c r="D121" s="7">
        <v>2</v>
      </c>
      <c r="E121" s="67">
        <v>1748045</v>
      </c>
      <c r="F121" s="67">
        <v>1396033</v>
      </c>
      <c r="G121" s="67">
        <f t="shared" si="43"/>
        <v>-352012</v>
      </c>
      <c r="H121" s="68">
        <f t="shared" si="51"/>
        <v>-20.13746785694876</v>
      </c>
      <c r="I121" s="69">
        <f>F121/$F$139*100</f>
        <v>0.52349258805333132</v>
      </c>
      <c r="J121" s="13">
        <v>1660337</v>
      </c>
      <c r="K121" s="13">
        <v>1283802</v>
      </c>
      <c r="L121" s="13">
        <f t="shared" si="45"/>
        <v>-376535</v>
      </c>
      <c r="M121" s="12">
        <v>-22.678227371913053</v>
      </c>
      <c r="N121" s="12">
        <f>K121/$J$139*100</f>
        <v>0.56382628696319104</v>
      </c>
      <c r="O121" s="13">
        <v>87708</v>
      </c>
      <c r="P121" s="13">
        <v>112231</v>
      </c>
      <c r="Q121" s="13">
        <f t="shared" si="46"/>
        <v>24523</v>
      </c>
      <c r="R121" s="68">
        <f t="shared" si="50"/>
        <v>27.95982122497378</v>
      </c>
      <c r="S121" s="12">
        <f>P121/$P$139*100</f>
        <v>0.28827434575624672</v>
      </c>
      <c r="T121" s="67">
        <v>1223512</v>
      </c>
      <c r="U121" s="67">
        <v>1214589</v>
      </c>
      <c r="V121" s="12">
        <f t="shared" si="47"/>
        <v>-0.72929403226123668</v>
      </c>
      <c r="W121" s="12">
        <f>U121/$T$139*100</f>
        <v>0.4162861913171706</v>
      </c>
      <c r="X121" s="67">
        <v>1406524</v>
      </c>
      <c r="Y121" s="67">
        <v>1406523</v>
      </c>
      <c r="Z121" s="12">
        <f t="shared" ref="Z121:Z135" si="52">Y121/X121*100-100</f>
        <v>-7.1097258199870339E-5</v>
      </c>
      <c r="AA121" s="12">
        <f>Y121/$Y$139*100</f>
        <v>0.70191177559699836</v>
      </c>
      <c r="AB121" s="13">
        <v>-278316</v>
      </c>
      <c r="AC121" s="13">
        <v>-287237</v>
      </c>
      <c r="AD121" s="13">
        <f t="shared" si="48"/>
        <v>-8921</v>
      </c>
      <c r="AE121" s="12">
        <f t="shared" si="49"/>
        <v>3.2053493151669414</v>
      </c>
      <c r="AF121" s="70">
        <f>AC121/$AC$139*100</f>
        <v>-0.36513003867148341</v>
      </c>
      <c r="AG121" s="7"/>
      <c r="AH121" s="7"/>
    </row>
    <row r="122" spans="1:34" x14ac:dyDescent="0.25">
      <c r="A122" s="7">
        <v>35</v>
      </c>
      <c r="B122" s="44" t="s">
        <v>34</v>
      </c>
      <c r="C122" s="4" t="s">
        <v>122</v>
      </c>
      <c r="D122" s="7">
        <v>2</v>
      </c>
      <c r="E122" s="67">
        <v>129812</v>
      </c>
      <c r="F122" s="67">
        <v>106371</v>
      </c>
      <c r="G122" s="67">
        <f t="shared" si="43"/>
        <v>-23441</v>
      </c>
      <c r="H122" s="68">
        <f t="shared" si="51"/>
        <v>-18.057652605306146</v>
      </c>
      <c r="I122" s="69">
        <f>F122/$F$139*100</f>
        <v>3.9887617329834542E-2</v>
      </c>
      <c r="J122" s="13">
        <v>129812</v>
      </c>
      <c r="K122" s="13">
        <v>106371</v>
      </c>
      <c r="L122" s="13">
        <f t="shared" si="45"/>
        <v>-23441</v>
      </c>
      <c r="M122" s="12">
        <v>-18.057652605306146</v>
      </c>
      <c r="N122" s="12">
        <f>K122/$J$139*100</f>
        <v>4.6716523241560302E-2</v>
      </c>
      <c r="O122" s="13">
        <v>0</v>
      </c>
      <c r="P122" s="13">
        <v>0</v>
      </c>
      <c r="Q122" s="13">
        <f t="shared" si="46"/>
        <v>0</v>
      </c>
      <c r="R122" s="68" t="e">
        <f t="shared" si="50"/>
        <v>#DIV/0!</v>
      </c>
      <c r="S122" s="12">
        <f>P122/$P$139*100</f>
        <v>0</v>
      </c>
      <c r="T122" s="67">
        <v>29430</v>
      </c>
      <c r="U122" s="67">
        <v>37532</v>
      </c>
      <c r="V122" s="12">
        <f t="shared" si="47"/>
        <v>27.529731566428822</v>
      </c>
      <c r="W122" s="12">
        <f>U122/$T$139*100</f>
        <v>1.2863654563408732E-2</v>
      </c>
      <c r="X122" s="67">
        <v>15847.649000000001</v>
      </c>
      <c r="Y122" s="67">
        <v>15847.6</v>
      </c>
      <c r="Z122" s="12">
        <f t="shared" si="52"/>
        <v>-3.0919412715491035E-4</v>
      </c>
      <c r="AA122" s="12">
        <f>Y122/$Y$139*100</f>
        <v>7.9085923621234708E-3</v>
      </c>
      <c r="AB122" s="13">
        <v>13582</v>
      </c>
      <c r="AC122" s="13">
        <v>21684</v>
      </c>
      <c r="AD122" s="13">
        <f t="shared" si="48"/>
        <v>8102</v>
      </c>
      <c r="AE122" s="12">
        <f t="shared" si="49"/>
        <v>59.65248122515095</v>
      </c>
      <c r="AF122" s="70">
        <f>AC122/$AC$139*100</f>
        <v>2.7564275349458621E-2</v>
      </c>
      <c r="AG122" s="7"/>
      <c r="AH122" s="7"/>
    </row>
    <row r="123" spans="1:34" x14ac:dyDescent="0.25">
      <c r="A123" s="7">
        <v>36</v>
      </c>
      <c r="B123" s="44" t="s">
        <v>35</v>
      </c>
      <c r="C123" s="4" t="s">
        <v>123</v>
      </c>
      <c r="D123" s="7">
        <v>1</v>
      </c>
      <c r="E123" s="67">
        <v>13057</v>
      </c>
      <c r="F123" s="67">
        <v>28883</v>
      </c>
      <c r="G123" s="67">
        <f t="shared" si="43"/>
        <v>15826</v>
      </c>
      <c r="H123" s="68">
        <f t="shared" si="51"/>
        <v>121.20701539404152</v>
      </c>
      <c r="I123" s="69">
        <f>F123/$F$139*100</f>
        <v>1.0830715621152487E-2</v>
      </c>
      <c r="J123" s="13">
        <v>13057</v>
      </c>
      <c r="K123" s="13">
        <v>28883</v>
      </c>
      <c r="L123" s="13">
        <f t="shared" si="45"/>
        <v>15826</v>
      </c>
      <c r="M123" s="12">
        <v>121.20701539404152</v>
      </c>
      <c r="N123" s="12">
        <f>K123/$J$139*100</f>
        <v>1.2684973731430429E-2</v>
      </c>
      <c r="O123" s="13">
        <v>0</v>
      </c>
      <c r="P123" s="13">
        <v>0</v>
      </c>
      <c r="Q123" s="13">
        <f t="shared" si="46"/>
        <v>0</v>
      </c>
      <c r="R123" s="68" t="e">
        <f t="shared" si="50"/>
        <v>#DIV/0!</v>
      </c>
      <c r="S123" s="12">
        <f>P123/$P$139*100</f>
        <v>0</v>
      </c>
      <c r="T123" s="67">
        <v>58956</v>
      </c>
      <c r="U123" s="67">
        <v>64387</v>
      </c>
      <c r="V123" s="12">
        <f t="shared" si="47"/>
        <v>9.2119546780649983</v>
      </c>
      <c r="W123" s="12">
        <f>U123/$T$139*100</f>
        <v>2.2067892102051533E-2</v>
      </c>
      <c r="X123" s="67">
        <v>35310</v>
      </c>
      <c r="Y123" s="67">
        <v>35310</v>
      </c>
      <c r="Z123" s="12">
        <f t="shared" si="52"/>
        <v>0</v>
      </c>
      <c r="AA123" s="12">
        <f>Y123/$Y$139*100</f>
        <v>1.762111589809055E-2</v>
      </c>
      <c r="AB123" s="13">
        <v>23646</v>
      </c>
      <c r="AC123" s="13">
        <v>29077</v>
      </c>
      <c r="AD123" s="13">
        <f t="shared" si="48"/>
        <v>5431</v>
      </c>
      <c r="AE123" s="12">
        <f t="shared" si="49"/>
        <v>22.967943838281315</v>
      </c>
      <c r="AF123" s="70">
        <f>AC123/$AC$139*100</f>
        <v>3.6962111895231888E-2</v>
      </c>
      <c r="AG123" s="7"/>
      <c r="AH123" s="7"/>
    </row>
    <row r="124" spans="1:34" x14ac:dyDescent="0.25">
      <c r="A124" s="7">
        <v>38</v>
      </c>
      <c r="B124" s="44" t="s">
        <v>37</v>
      </c>
      <c r="C124" s="4" t="s">
        <v>125</v>
      </c>
      <c r="D124" s="7">
        <v>38</v>
      </c>
      <c r="E124" s="67">
        <v>5785452</v>
      </c>
      <c r="F124" s="67">
        <v>6045374</v>
      </c>
      <c r="G124" s="67">
        <f t="shared" si="43"/>
        <v>259922</v>
      </c>
      <c r="H124" s="68">
        <f t="shared" si="51"/>
        <v>4.4926826806271976</v>
      </c>
      <c r="I124" s="69">
        <f>F124/$F$139*100</f>
        <v>2.2669295647096592</v>
      </c>
      <c r="J124" s="13">
        <v>4236336</v>
      </c>
      <c r="K124" s="13">
        <v>4545962</v>
      </c>
      <c r="L124" s="13">
        <f t="shared" si="45"/>
        <v>309626</v>
      </c>
      <c r="M124" s="12">
        <v>7.3088159201725205</v>
      </c>
      <c r="N124" s="12">
        <f>K124/$J$139*100</f>
        <v>1.9965172784711054</v>
      </c>
      <c r="O124" s="13">
        <v>1549116</v>
      </c>
      <c r="P124" s="13">
        <v>1499412</v>
      </c>
      <c r="Q124" s="13">
        <f t="shared" si="46"/>
        <v>-49704</v>
      </c>
      <c r="R124" s="68">
        <f t="shared" si="50"/>
        <v>-3.208539579992717</v>
      </c>
      <c r="S124" s="12">
        <f>P124/$P$139*100</f>
        <v>3.851360259812934</v>
      </c>
      <c r="T124" s="67">
        <v>4950016</v>
      </c>
      <c r="U124" s="67">
        <v>4799081</v>
      </c>
      <c r="V124" s="12">
        <f t="shared" si="47"/>
        <v>-3.0491820632499014</v>
      </c>
      <c r="W124" s="12">
        <f>U124/$T$139*100</f>
        <v>1.6448289514499133</v>
      </c>
      <c r="X124" s="67">
        <v>4446921</v>
      </c>
      <c r="Y124" s="67">
        <v>4447363</v>
      </c>
      <c r="Z124" s="12">
        <f t="shared" si="52"/>
        <v>9.9394614835830453E-3</v>
      </c>
      <c r="AA124" s="12">
        <f>Y124/$Y$139*100</f>
        <v>2.2194137316306906</v>
      </c>
      <c r="AB124" s="13">
        <v>372957</v>
      </c>
      <c r="AC124" s="13">
        <v>310633</v>
      </c>
      <c r="AD124" s="13">
        <f t="shared" si="48"/>
        <v>-62324</v>
      </c>
      <c r="AE124" s="12">
        <f t="shared" si="49"/>
        <v>-16.710773628059002</v>
      </c>
      <c r="AF124" s="70">
        <f>AC124/$AC$139*100</f>
        <v>0.39487057483067606</v>
      </c>
      <c r="AG124" s="7"/>
      <c r="AH124" s="7"/>
    </row>
    <row r="125" spans="1:34" x14ac:dyDescent="0.25">
      <c r="A125" s="7">
        <v>39</v>
      </c>
      <c r="B125" s="44" t="s">
        <v>38</v>
      </c>
      <c r="C125" s="4" t="s">
        <v>126</v>
      </c>
      <c r="D125" s="7">
        <v>3</v>
      </c>
      <c r="E125" s="67">
        <v>7723</v>
      </c>
      <c r="F125" s="67">
        <v>7044</v>
      </c>
      <c r="G125" s="67">
        <f t="shared" si="43"/>
        <v>-679</v>
      </c>
      <c r="H125" s="68">
        <f t="shared" si="51"/>
        <v>-8.7919202382493893</v>
      </c>
      <c r="I125" s="69">
        <f>F125/$F$139*100</f>
        <v>2.641400160488804E-3</v>
      </c>
      <c r="J125" s="13">
        <v>5442</v>
      </c>
      <c r="K125" s="13">
        <v>5673</v>
      </c>
      <c r="L125" s="13">
        <f t="shared" si="45"/>
        <v>231</v>
      </c>
      <c r="M125" s="12">
        <v>4.2447629547960304</v>
      </c>
      <c r="N125" s="12">
        <f>K125/$J$139*100</f>
        <v>2.4914952040440684E-3</v>
      </c>
      <c r="O125" s="13">
        <v>2281</v>
      </c>
      <c r="P125" s="13">
        <v>1371</v>
      </c>
      <c r="Q125" s="13">
        <f t="shared" si="46"/>
        <v>-910</v>
      </c>
      <c r="R125" s="68">
        <f t="shared" si="50"/>
        <v>-39.894782989916699</v>
      </c>
      <c r="S125" s="12">
        <f>P125/$P$139*100</f>
        <v>3.5215237147652096E-3</v>
      </c>
      <c r="T125" s="67">
        <v>25800</v>
      </c>
      <c r="U125" s="67">
        <v>26964</v>
      </c>
      <c r="V125" s="12">
        <f t="shared" si="47"/>
        <v>4.5116279069767415</v>
      </c>
      <c r="W125" s="12">
        <f>U125/$T$139*100</f>
        <v>9.241596015340324E-3</v>
      </c>
      <c r="X125" s="67">
        <v>25974</v>
      </c>
      <c r="Y125" s="67">
        <v>27744</v>
      </c>
      <c r="Z125" s="12">
        <f t="shared" si="52"/>
        <v>6.8145068145068137</v>
      </c>
      <c r="AA125" s="12">
        <f>Y125/$Y$139*100</f>
        <v>1.3845376365806406E-2</v>
      </c>
      <c r="AB125" s="13">
        <v>-174</v>
      </c>
      <c r="AC125" s="13">
        <v>-780</v>
      </c>
      <c r="AD125" s="13">
        <f t="shared" si="48"/>
        <v>-606</v>
      </c>
      <c r="AE125" s="12">
        <f t="shared" si="49"/>
        <v>348.27586206896547</v>
      </c>
      <c r="AF125" s="70">
        <f>AC125/$AC$139*100</f>
        <v>-9.9152069602369145E-4</v>
      </c>
      <c r="AG125" s="7"/>
      <c r="AH125" s="7"/>
    </row>
    <row r="126" spans="1:34" x14ac:dyDescent="0.25">
      <c r="A126" s="7">
        <v>40</v>
      </c>
      <c r="B126" s="44" t="s">
        <v>39</v>
      </c>
      <c r="C126" s="4" t="s">
        <v>127</v>
      </c>
      <c r="D126" s="7">
        <v>2</v>
      </c>
      <c r="E126" s="67">
        <v>32808</v>
      </c>
      <c r="F126" s="67">
        <v>13153</v>
      </c>
      <c r="G126" s="67">
        <f t="shared" si="43"/>
        <v>-19655</v>
      </c>
      <c r="H126" s="68">
        <f t="shared" si="51"/>
        <v>-59.909168495488906</v>
      </c>
      <c r="I126" s="69">
        <f>F126/$F$139*100</f>
        <v>4.9321885733829129E-3</v>
      </c>
      <c r="J126" s="13">
        <v>32808</v>
      </c>
      <c r="K126" s="13">
        <v>13153</v>
      </c>
      <c r="L126" s="13">
        <f t="shared" si="45"/>
        <v>-19655</v>
      </c>
      <c r="M126" s="12">
        <v>-59.909168495488906</v>
      </c>
      <c r="N126" s="12">
        <f>K126/$J$139*100</f>
        <v>5.7765972886993887E-3</v>
      </c>
      <c r="O126" s="13">
        <v>0</v>
      </c>
      <c r="P126" s="13">
        <v>0</v>
      </c>
      <c r="Q126" s="13">
        <f t="shared" si="46"/>
        <v>0</v>
      </c>
      <c r="R126" s="68" t="e">
        <f t="shared" si="50"/>
        <v>#DIV/0!</v>
      </c>
      <c r="S126" s="12">
        <f>P126/$P$139*100</f>
        <v>0</v>
      </c>
      <c r="T126" s="67">
        <v>60066</v>
      </c>
      <c r="U126" s="67">
        <v>64151</v>
      </c>
      <c r="V126" s="12">
        <f t="shared" si="47"/>
        <v>6.8008523956980724</v>
      </c>
      <c r="W126" s="12">
        <f>U126/$T$139*100</f>
        <v>2.1987005858926611E-2</v>
      </c>
      <c r="X126" s="67">
        <v>38950</v>
      </c>
      <c r="Y126" s="67">
        <v>38950</v>
      </c>
      <c r="Z126" s="12">
        <f t="shared" si="52"/>
        <v>0</v>
      </c>
      <c r="AA126" s="12">
        <f>Y126/$Y$139*100</f>
        <v>1.9437622889567456E-2</v>
      </c>
      <c r="AB126" s="13">
        <v>21101</v>
      </c>
      <c r="AC126" s="13">
        <v>25186</v>
      </c>
      <c r="AD126" s="13">
        <f t="shared" si="48"/>
        <v>4085</v>
      </c>
      <c r="AE126" s="12">
        <f t="shared" si="49"/>
        <v>19.359272072413631</v>
      </c>
      <c r="AF126" s="70">
        <f>AC126/$AC$139*100</f>
        <v>3.2015949038529092E-2</v>
      </c>
      <c r="AG126" s="7"/>
      <c r="AH126" s="7"/>
    </row>
    <row r="127" spans="1:34" x14ac:dyDescent="0.25">
      <c r="A127" s="7">
        <v>41</v>
      </c>
      <c r="B127" s="44" t="s">
        <v>40</v>
      </c>
      <c r="C127" s="4" t="s">
        <v>128</v>
      </c>
      <c r="D127" s="7">
        <v>1</v>
      </c>
      <c r="E127" s="67">
        <v>17650</v>
      </c>
      <c r="F127" s="67">
        <v>11096</v>
      </c>
      <c r="G127" s="67">
        <f t="shared" si="43"/>
        <v>-6554</v>
      </c>
      <c r="H127" s="68">
        <f t="shared" si="51"/>
        <v>-37.133144475920673</v>
      </c>
      <c r="I127" s="69">
        <f>F127/$F$139*100</f>
        <v>4.160842728674583E-3</v>
      </c>
      <c r="J127" s="13">
        <v>17650</v>
      </c>
      <c r="K127" s="13">
        <v>11096</v>
      </c>
      <c r="L127" s="13">
        <f t="shared" si="45"/>
        <v>-6554</v>
      </c>
      <c r="M127" s="12">
        <v>-37.133144475920673</v>
      </c>
      <c r="N127" s="12">
        <f>K127/$J$139*100</f>
        <v>4.8731942154191755E-3</v>
      </c>
      <c r="O127" s="13">
        <v>0</v>
      </c>
      <c r="P127" s="13">
        <v>0</v>
      </c>
      <c r="Q127" s="13">
        <f t="shared" si="46"/>
        <v>0</v>
      </c>
      <c r="R127" s="68" t="e">
        <f t="shared" si="50"/>
        <v>#DIV/0!</v>
      </c>
      <c r="S127" s="12">
        <f>P127/$P$139*100</f>
        <v>0</v>
      </c>
      <c r="T127" s="67">
        <v>7694</v>
      </c>
      <c r="U127" s="67">
        <v>9100</v>
      </c>
      <c r="V127" s="12">
        <f t="shared" si="47"/>
        <v>18.273979724460617</v>
      </c>
      <c r="W127" s="12">
        <f>U127/$T$139*100</f>
        <v>3.1189186967659458E-3</v>
      </c>
      <c r="X127" s="67">
        <v>3000</v>
      </c>
      <c r="Y127" s="67">
        <v>3000</v>
      </c>
      <c r="Z127" s="12">
        <f t="shared" si="52"/>
        <v>0</v>
      </c>
      <c r="AA127" s="12">
        <f>Y127/$Y$139*100</f>
        <v>1.4971211468216268E-3</v>
      </c>
      <c r="AB127" s="13">
        <v>4694</v>
      </c>
      <c r="AC127" s="13">
        <v>6100</v>
      </c>
      <c r="AD127" s="13">
        <f t="shared" si="48"/>
        <v>1406</v>
      </c>
      <c r="AE127" s="12">
        <f t="shared" si="49"/>
        <v>29.953131657435023</v>
      </c>
      <c r="AF127" s="70">
        <f>AC127/$AC$139*100</f>
        <v>7.7542003150570735E-3</v>
      </c>
      <c r="AG127" s="7"/>
      <c r="AH127" s="7"/>
    </row>
    <row r="128" spans="1:34" x14ac:dyDescent="0.25">
      <c r="A128" s="7">
        <v>42</v>
      </c>
      <c r="B128" s="44" t="s">
        <v>41</v>
      </c>
      <c r="C128" s="4" t="s">
        <v>129</v>
      </c>
      <c r="D128" s="7">
        <v>2</v>
      </c>
      <c r="E128" s="67">
        <v>591</v>
      </c>
      <c r="F128" s="67">
        <v>1153</v>
      </c>
      <c r="G128" s="67">
        <f t="shared" si="43"/>
        <v>562</v>
      </c>
      <c r="H128" s="68">
        <f t="shared" si="51"/>
        <v>95.093062605752976</v>
      </c>
      <c r="I128" s="69">
        <f>F128/$F$139*100</f>
        <v>4.3235865772907307E-4</v>
      </c>
      <c r="J128" s="13">
        <v>591</v>
      </c>
      <c r="K128" s="13">
        <v>1153</v>
      </c>
      <c r="L128" s="13">
        <f t="shared" si="45"/>
        <v>562</v>
      </c>
      <c r="M128" s="12">
        <v>95.093062605752976</v>
      </c>
      <c r="N128" s="12">
        <f>K128/$J$139*100</f>
        <v>5.0638004058924926E-4</v>
      </c>
      <c r="O128" s="13">
        <v>0</v>
      </c>
      <c r="P128" s="13">
        <v>0</v>
      </c>
      <c r="Q128" s="13">
        <f t="shared" si="46"/>
        <v>0</v>
      </c>
      <c r="R128" s="68" t="e">
        <f t="shared" si="50"/>
        <v>#DIV/0!</v>
      </c>
      <c r="S128" s="12">
        <f>P128/$P$139*100</f>
        <v>0</v>
      </c>
      <c r="T128" s="67">
        <v>4181</v>
      </c>
      <c r="U128" s="67">
        <v>6252</v>
      </c>
      <c r="V128" s="12">
        <f t="shared" si="47"/>
        <v>49.533604400861037</v>
      </c>
      <c r="W128" s="12">
        <f>U128/$T$139*100</f>
        <v>2.1427999661737022E-3</v>
      </c>
      <c r="X128" s="67">
        <v>7988</v>
      </c>
      <c r="Y128" s="67">
        <v>10316</v>
      </c>
      <c r="Z128" s="12">
        <f t="shared" si="52"/>
        <v>29.143715573360055</v>
      </c>
      <c r="AA128" s="12">
        <f>Y128/$Y$139*100</f>
        <v>5.148100583537301E-3</v>
      </c>
      <c r="AB128" s="13">
        <v>-3807</v>
      </c>
      <c r="AC128" s="13">
        <v>-4064</v>
      </c>
      <c r="AD128" s="13">
        <f t="shared" si="48"/>
        <v>-257</v>
      </c>
      <c r="AE128" s="12">
        <f t="shared" si="49"/>
        <v>6.750722353559226</v>
      </c>
      <c r="AF128" s="70">
        <f>AC128/$AC$139*100</f>
        <v>-5.1660770623593354E-3</v>
      </c>
      <c r="AG128" s="7"/>
      <c r="AH128" s="7"/>
    </row>
    <row r="129" spans="1:34" x14ac:dyDescent="0.25">
      <c r="A129" s="7">
        <v>43</v>
      </c>
      <c r="B129" s="44" t="s">
        <v>42</v>
      </c>
      <c r="C129" s="4" t="s">
        <v>130</v>
      </c>
      <c r="D129" s="7">
        <v>2</v>
      </c>
      <c r="E129" s="67">
        <v>153401</v>
      </c>
      <c r="F129" s="67">
        <v>236550</v>
      </c>
      <c r="G129" s="67">
        <f t="shared" si="43"/>
        <v>83149</v>
      </c>
      <c r="H129" s="68">
        <f t="shared" si="51"/>
        <v>54.203688372305265</v>
      </c>
      <c r="I129" s="69">
        <f>F129/$F$139*100</f>
        <v>8.8702897212326312E-2</v>
      </c>
      <c r="J129" s="13">
        <v>138336</v>
      </c>
      <c r="K129" s="13">
        <v>222005</v>
      </c>
      <c r="L129" s="13">
        <f t="shared" si="45"/>
        <v>83669</v>
      </c>
      <c r="M129" s="12">
        <v>60.482448531112652</v>
      </c>
      <c r="N129" s="12">
        <f>K129/$J$139*100</f>
        <v>9.750121501389096E-2</v>
      </c>
      <c r="O129" s="13">
        <v>15065</v>
      </c>
      <c r="P129" s="13">
        <v>14545</v>
      </c>
      <c r="Q129" s="13">
        <f t="shared" si="46"/>
        <v>-520</v>
      </c>
      <c r="R129" s="68">
        <f t="shared" si="50"/>
        <v>-3.4517092598738799</v>
      </c>
      <c r="S129" s="12">
        <f>P129/$P$139*100</f>
        <v>3.7360001773347896E-2</v>
      </c>
      <c r="T129" s="67">
        <v>568876</v>
      </c>
      <c r="U129" s="67">
        <v>373511</v>
      </c>
      <c r="V129" s="12">
        <f t="shared" si="47"/>
        <v>-34.342281973575965</v>
      </c>
      <c r="W129" s="12">
        <f>U129/$T$139*100</f>
        <v>0.12801653201623572</v>
      </c>
      <c r="X129" s="67">
        <v>274498</v>
      </c>
      <c r="Y129" s="67">
        <v>274498</v>
      </c>
      <c r="Z129" s="12">
        <f t="shared" si="52"/>
        <v>0</v>
      </c>
      <c r="AA129" s="12">
        <f>Y129/$Y$139*100</f>
        <v>0.1369855868534143</v>
      </c>
      <c r="AB129" s="13">
        <v>294378</v>
      </c>
      <c r="AC129" s="13">
        <v>99013</v>
      </c>
      <c r="AD129" s="13">
        <f t="shared" si="48"/>
        <v>-195365</v>
      </c>
      <c r="AE129" s="12">
        <f t="shared" si="49"/>
        <v>-66.365353389179901</v>
      </c>
      <c r="AF129" s="70">
        <f>AC129/$AC$139*100</f>
        <v>0.12586338291717147</v>
      </c>
      <c r="AG129" s="7"/>
      <c r="AH129" s="7"/>
    </row>
    <row r="130" spans="1:34" x14ac:dyDescent="0.25">
      <c r="A130" s="7">
        <v>47</v>
      </c>
      <c r="B130" s="44" t="s">
        <v>46</v>
      </c>
      <c r="C130" s="4" t="s">
        <v>134</v>
      </c>
      <c r="D130" s="7">
        <v>8</v>
      </c>
      <c r="E130" s="67">
        <v>6637187</v>
      </c>
      <c r="F130" s="67">
        <v>6861812</v>
      </c>
      <c r="G130" s="67">
        <f t="shared" si="43"/>
        <v>224625</v>
      </c>
      <c r="H130" s="68">
        <f t="shared" si="51"/>
        <v>3.384340383960847</v>
      </c>
      <c r="I130" s="69">
        <f>F130/$F$139*100</f>
        <v>2.5730822427660422</v>
      </c>
      <c r="J130" s="13">
        <v>3309279</v>
      </c>
      <c r="K130" s="13">
        <v>3407399</v>
      </c>
      <c r="L130" s="13">
        <f t="shared" si="45"/>
        <v>98120</v>
      </c>
      <c r="M130" s="12">
        <v>2.9649963028200261</v>
      </c>
      <c r="N130" s="12">
        <f>K130/$J$139*100</f>
        <v>1.4964777484161034</v>
      </c>
      <c r="O130" s="13">
        <v>3327908</v>
      </c>
      <c r="P130" s="13">
        <v>3454413</v>
      </c>
      <c r="Q130" s="13">
        <f t="shared" si="46"/>
        <v>126505</v>
      </c>
      <c r="R130" s="68">
        <f t="shared" si="50"/>
        <v>3.8013370561926507</v>
      </c>
      <c r="S130" s="12">
        <f>P130/$P$139*100</f>
        <v>8.8729374909505712</v>
      </c>
      <c r="T130" s="67">
        <v>1902947</v>
      </c>
      <c r="U130" s="67">
        <v>1650332</v>
      </c>
      <c r="V130" s="12">
        <f t="shared" si="47"/>
        <v>-13.274936191076264</v>
      </c>
      <c r="W130" s="12">
        <f>U130/$T$139*100</f>
        <v>0.56563201435946553</v>
      </c>
      <c r="X130" s="67">
        <v>1803822</v>
      </c>
      <c r="Y130" s="67">
        <v>1803822</v>
      </c>
      <c r="Z130" s="12">
        <f t="shared" si="52"/>
        <v>0</v>
      </c>
      <c r="AA130" s="12">
        <f>Y130/$Y$139*100</f>
        <v>0.9001800204340269</v>
      </c>
      <c r="AB130" s="13">
        <v>56895</v>
      </c>
      <c r="AC130" s="13">
        <v>-195720</v>
      </c>
      <c r="AD130" s="13">
        <f t="shared" si="48"/>
        <v>-252615</v>
      </c>
      <c r="AE130" s="12">
        <f t="shared" si="49"/>
        <v>-444.00210914843132</v>
      </c>
      <c r="AF130" s="70">
        <f>AC130/$AC$139*100</f>
        <v>-0.24879542387917547</v>
      </c>
      <c r="AG130" s="7"/>
      <c r="AH130" s="7"/>
    </row>
    <row r="131" spans="1:34" x14ac:dyDescent="0.25">
      <c r="A131" s="7">
        <v>50</v>
      </c>
      <c r="B131" s="44" t="s">
        <v>49</v>
      </c>
      <c r="C131" s="4" t="s">
        <v>137</v>
      </c>
      <c r="D131" s="7">
        <v>2</v>
      </c>
      <c r="E131" s="67">
        <v>66939</v>
      </c>
      <c r="F131" s="67">
        <v>363657</v>
      </c>
      <c r="G131" s="67">
        <f t="shared" si="43"/>
        <v>296718</v>
      </c>
      <c r="H131" s="68">
        <f t="shared" si="51"/>
        <v>443.26625733877108</v>
      </c>
      <c r="I131" s="69">
        <f>F131/$F$139*100</f>
        <v>0.13636622063641068</v>
      </c>
      <c r="J131" s="13">
        <v>66939</v>
      </c>
      <c r="K131" s="13">
        <v>302922</v>
      </c>
      <c r="L131" s="13">
        <f t="shared" si="45"/>
        <v>235983</v>
      </c>
      <c r="M131" s="12">
        <v>352.53439698830277</v>
      </c>
      <c r="N131" s="12">
        <f>K131/$J$139*100</f>
        <v>0.13303872910266828</v>
      </c>
      <c r="O131" s="13">
        <v>0</v>
      </c>
      <c r="P131" s="13">
        <v>60735</v>
      </c>
      <c r="Q131" s="13">
        <f t="shared" si="46"/>
        <v>60735</v>
      </c>
      <c r="R131" s="68" t="e">
        <f t="shared" si="50"/>
        <v>#DIV/0!</v>
      </c>
      <c r="S131" s="12">
        <f>P131/$P$139*100</f>
        <v>0.15600272998998177</v>
      </c>
      <c r="T131" s="67">
        <v>2464345</v>
      </c>
      <c r="U131" s="67">
        <v>2464144</v>
      </c>
      <c r="V131" s="12">
        <f t="shared" si="47"/>
        <v>-8.1563255144914137E-3</v>
      </c>
      <c r="W131" s="12">
        <f>U131/$T$139*100</f>
        <v>0.84455657067292567</v>
      </c>
      <c r="X131" s="67">
        <v>2468539</v>
      </c>
      <c r="Y131" s="67">
        <v>2468540</v>
      </c>
      <c r="Z131" s="12">
        <f t="shared" si="52"/>
        <v>4.0509791404019779E-5</v>
      </c>
      <c r="AA131" s="12">
        <f>Y131/$Y$139*100</f>
        <v>1.231901145258353</v>
      </c>
      <c r="AB131" s="13">
        <v>-4194</v>
      </c>
      <c r="AC131" s="13">
        <v>-4396</v>
      </c>
      <c r="AD131" s="13">
        <f t="shared" si="48"/>
        <v>-202</v>
      </c>
      <c r="AE131" s="12">
        <f t="shared" si="49"/>
        <v>4.8164043872198476</v>
      </c>
      <c r="AF131" s="70">
        <f>AC131/$AC$139*100</f>
        <v>-5.5881089483591634E-3</v>
      </c>
      <c r="AG131" s="7"/>
      <c r="AH131" s="7"/>
    </row>
    <row r="132" spans="1:34" x14ac:dyDescent="0.25">
      <c r="A132" s="7">
        <v>56</v>
      </c>
      <c r="B132" s="44" t="s">
        <v>55</v>
      </c>
      <c r="C132" s="4" t="s">
        <v>143</v>
      </c>
      <c r="D132" s="7">
        <v>1</v>
      </c>
      <c r="E132" s="67">
        <v>164</v>
      </c>
      <c r="F132" s="67">
        <v>147</v>
      </c>
      <c r="G132" s="67">
        <f t="shared" si="43"/>
        <v>-17</v>
      </c>
      <c r="H132" s="68">
        <f t="shared" si="51"/>
        <v>-10.365853658536579</v>
      </c>
      <c r="I132" s="69">
        <f>F132/$F$139*100</f>
        <v>5.5122916466759529E-5</v>
      </c>
      <c r="J132" s="13">
        <v>164</v>
      </c>
      <c r="K132" s="13">
        <v>147</v>
      </c>
      <c r="L132" s="13">
        <f t="shared" si="45"/>
        <v>-17</v>
      </c>
      <c r="M132" s="12">
        <v>-10.365853658536579</v>
      </c>
      <c r="N132" s="12">
        <f>K132/$J$139*100</f>
        <v>6.4560161289349205E-5</v>
      </c>
      <c r="O132" s="13">
        <v>0</v>
      </c>
      <c r="P132" s="13">
        <v>0</v>
      </c>
      <c r="Q132" s="13">
        <f t="shared" si="46"/>
        <v>0</v>
      </c>
      <c r="R132" s="68" t="e">
        <f t="shared" si="50"/>
        <v>#DIV/0!</v>
      </c>
      <c r="S132" s="12">
        <f>P132/$P$139*100</f>
        <v>0</v>
      </c>
      <c r="T132" s="67">
        <v>88200</v>
      </c>
      <c r="U132" s="67">
        <v>90157</v>
      </c>
      <c r="V132" s="12">
        <f t="shared" si="47"/>
        <v>2.2188208616779974</v>
      </c>
      <c r="W132" s="12">
        <f>U132/$T$139*100</f>
        <v>3.0900258565310697E-2</v>
      </c>
      <c r="X132" s="67">
        <v>16698</v>
      </c>
      <c r="Y132" s="67">
        <v>16698</v>
      </c>
      <c r="Z132" s="12">
        <f t="shared" si="52"/>
        <v>0</v>
      </c>
      <c r="AA132" s="12">
        <f>Y132/$Y$139*100</f>
        <v>8.3329763032091754E-3</v>
      </c>
      <c r="AB132" s="13">
        <v>71502</v>
      </c>
      <c r="AC132" s="13">
        <v>73459</v>
      </c>
      <c r="AD132" s="13">
        <f t="shared" si="48"/>
        <v>1957</v>
      </c>
      <c r="AE132" s="12">
        <f t="shared" si="49"/>
        <v>2.736986378003408</v>
      </c>
      <c r="AF132" s="70">
        <f>AC132/$AC$139*100</f>
        <v>9.3379639498979927E-2</v>
      </c>
      <c r="AG132" s="7"/>
      <c r="AH132" s="7"/>
    </row>
    <row r="133" spans="1:34" x14ac:dyDescent="0.25">
      <c r="A133" s="7">
        <v>59</v>
      </c>
      <c r="B133" s="44" t="s">
        <v>58</v>
      </c>
      <c r="C133" s="4" t="s">
        <v>146</v>
      </c>
      <c r="D133" s="7">
        <v>1</v>
      </c>
      <c r="E133" s="67">
        <v>7105</v>
      </c>
      <c r="F133" s="67">
        <v>8795</v>
      </c>
      <c r="G133" s="67">
        <f t="shared" si="43"/>
        <v>1690</v>
      </c>
      <c r="H133" s="68">
        <f t="shared" si="51"/>
        <v>23.786066150598174</v>
      </c>
      <c r="I133" s="69">
        <f>F133/$F$139*100</f>
        <v>3.2980003423479596E-3</v>
      </c>
      <c r="J133" s="13">
        <v>7105</v>
      </c>
      <c r="K133" s="13">
        <v>8795</v>
      </c>
      <c r="L133" s="13">
        <f t="shared" si="45"/>
        <v>1690</v>
      </c>
      <c r="M133" s="12">
        <v>23.786066150598174</v>
      </c>
      <c r="N133" s="12">
        <f>K133/$J$139*100</f>
        <v>3.8626300580940562E-3</v>
      </c>
      <c r="O133" s="13">
        <v>0</v>
      </c>
      <c r="P133" s="13">
        <v>0</v>
      </c>
      <c r="Q133" s="13">
        <f t="shared" si="46"/>
        <v>0</v>
      </c>
      <c r="R133" s="68" t="e">
        <f t="shared" si="50"/>
        <v>#DIV/0!</v>
      </c>
      <c r="S133" s="12">
        <f>P133/$P$139*100</f>
        <v>0</v>
      </c>
      <c r="T133" s="67">
        <v>11981</v>
      </c>
      <c r="U133" s="67">
        <v>12833</v>
      </c>
      <c r="V133" s="12">
        <f t="shared" si="47"/>
        <v>7.111259494199146</v>
      </c>
      <c r="W133" s="12">
        <f>U133/$T$139*100</f>
        <v>4.398360839076635E-3</v>
      </c>
      <c r="X133" s="67">
        <v>11245</v>
      </c>
      <c r="Y133" s="67">
        <v>11245</v>
      </c>
      <c r="Z133" s="12">
        <f t="shared" si="52"/>
        <v>0</v>
      </c>
      <c r="AA133" s="12">
        <f>Y133/$Y$139*100</f>
        <v>5.6117090986697316E-3</v>
      </c>
      <c r="AB133" s="13">
        <v>736</v>
      </c>
      <c r="AC133" s="13">
        <v>1588</v>
      </c>
      <c r="AD133" s="13">
        <f t="shared" si="48"/>
        <v>852</v>
      </c>
      <c r="AE133" s="12">
        <f t="shared" si="49"/>
        <v>115.76086956521738</v>
      </c>
      <c r="AF133" s="70">
        <f>AC133/$AC$139*100</f>
        <v>2.0186344426738742E-3</v>
      </c>
      <c r="AG133" s="7"/>
      <c r="AH133" s="7"/>
    </row>
    <row r="134" spans="1:34" x14ac:dyDescent="0.25">
      <c r="A134" s="7">
        <v>60</v>
      </c>
      <c r="B134" s="44" t="s">
        <v>59</v>
      </c>
      <c r="C134" s="4" t="s">
        <v>147</v>
      </c>
      <c r="D134" s="7">
        <v>10</v>
      </c>
      <c r="E134" s="67">
        <v>2778269</v>
      </c>
      <c r="F134" s="67">
        <v>3450298</v>
      </c>
      <c r="G134" s="67">
        <f t="shared" si="43"/>
        <v>672029</v>
      </c>
      <c r="H134" s="68">
        <f t="shared" si="51"/>
        <v>24.188766458539462</v>
      </c>
      <c r="I134" s="69">
        <f>F134/$F$139*100</f>
        <v>1.2938128465267176</v>
      </c>
      <c r="J134" s="13">
        <v>1839247</v>
      </c>
      <c r="K134" s="13">
        <v>1994257</v>
      </c>
      <c r="L134" s="13">
        <f t="shared" si="45"/>
        <v>155010</v>
      </c>
      <c r="M134" s="12">
        <v>8.4279055504779876</v>
      </c>
      <c r="N134" s="12">
        <f>K134/$J$139*100</f>
        <v>0.87584730321369852</v>
      </c>
      <c r="O134" s="13">
        <v>939022</v>
      </c>
      <c r="P134" s="13">
        <v>1456041</v>
      </c>
      <c r="Q134" s="13">
        <f t="shared" si="46"/>
        <v>517019</v>
      </c>
      <c r="R134" s="68">
        <f t="shared" si="50"/>
        <v>55.059306384727932</v>
      </c>
      <c r="S134" s="12">
        <f>P134/$P$139*100</f>
        <v>3.7399583597158648</v>
      </c>
      <c r="T134" s="67">
        <v>7409407</v>
      </c>
      <c r="U134" s="67">
        <v>7944772</v>
      </c>
      <c r="V134" s="12">
        <f t="shared" si="47"/>
        <v>7.2254770186062132</v>
      </c>
      <c r="W134" s="12">
        <f>U134/$T$139*100</f>
        <v>2.7229777947629201</v>
      </c>
      <c r="X134" s="67">
        <v>7537299</v>
      </c>
      <c r="Y134" s="67">
        <v>7537298</v>
      </c>
      <c r="Z134" s="12">
        <f t="shared" si="52"/>
        <v>-1.3267352144907818E-5</v>
      </c>
      <c r="AA134" s="12">
        <f>Y134/$Y$139*100</f>
        <v>3.7614160752321184</v>
      </c>
      <c r="AB134" s="13">
        <v>-307101</v>
      </c>
      <c r="AC134" s="13">
        <v>219423</v>
      </c>
      <c r="AD134" s="13">
        <f t="shared" si="48"/>
        <v>526524</v>
      </c>
      <c r="AE134" s="12">
        <f t="shared" si="49"/>
        <v>-171.44978362167495</v>
      </c>
      <c r="AF134" s="70">
        <f>AC134/$AC$139*100</f>
        <v>0.27892621241488003</v>
      </c>
      <c r="AG134" s="7"/>
      <c r="AH134" s="7"/>
    </row>
    <row r="135" spans="1:34" x14ac:dyDescent="0.25">
      <c r="A135" s="7">
        <v>64</v>
      </c>
      <c r="B135" s="44" t="s">
        <v>63</v>
      </c>
      <c r="C135" s="4" t="s">
        <v>151</v>
      </c>
      <c r="D135" s="7">
        <v>2</v>
      </c>
      <c r="E135" s="67">
        <v>8057</v>
      </c>
      <c r="F135" s="67">
        <v>153328</v>
      </c>
      <c r="G135" s="67">
        <f t="shared" si="43"/>
        <v>145271</v>
      </c>
      <c r="H135" s="68">
        <f t="shared" si="51"/>
        <v>1803.0408340573417</v>
      </c>
      <c r="I135" s="69">
        <f>F135/$F$139*100</f>
        <v>5.749582677561433E-2</v>
      </c>
      <c r="J135" s="13">
        <v>4275</v>
      </c>
      <c r="K135" s="13">
        <v>78238</v>
      </c>
      <c r="L135" s="13">
        <f t="shared" si="45"/>
        <v>73963</v>
      </c>
      <c r="M135" s="12">
        <v>1730.1286549707602</v>
      </c>
      <c r="N135" s="12">
        <f>K135/$J$139*100</f>
        <v>3.4360938088136755E-2</v>
      </c>
      <c r="O135" s="13">
        <v>3782</v>
      </c>
      <c r="P135" s="13">
        <v>75090</v>
      </c>
      <c r="Q135" s="13">
        <f t="shared" si="46"/>
        <v>71308</v>
      </c>
      <c r="R135" s="68">
        <f t="shared" si="50"/>
        <v>1885.457429931253</v>
      </c>
      <c r="S135" s="12">
        <f>P135/$P$139*100</f>
        <v>0.19287470148921926</v>
      </c>
      <c r="T135" s="67">
        <v>1996</v>
      </c>
      <c r="U135" s="67">
        <v>670688</v>
      </c>
      <c r="V135" s="12">
        <f t="shared" si="47"/>
        <v>33501.603206412823</v>
      </c>
      <c r="W135" s="12">
        <f>U135/$T$139*100</f>
        <v>0.22987047724138004</v>
      </c>
      <c r="X135" s="67">
        <v>2310</v>
      </c>
      <c r="Y135" s="67">
        <v>667494</v>
      </c>
      <c r="Z135" s="12">
        <f t="shared" si="52"/>
        <v>28795.844155844155</v>
      </c>
      <c r="AA135" s="12">
        <f>Y135/$Y$139*100</f>
        <v>0.33310646092551838</v>
      </c>
      <c r="AB135" s="13">
        <v>-314</v>
      </c>
      <c r="AC135" s="13">
        <v>3194</v>
      </c>
      <c r="AD135" s="13">
        <f t="shared" si="48"/>
        <v>3508</v>
      </c>
      <c r="AE135" s="12">
        <f t="shared" si="49"/>
        <v>-1117.1974522292994</v>
      </c>
      <c r="AF135" s="70">
        <f>AC135/$AC$139*100</f>
        <v>4.0601501321790648E-3</v>
      </c>
      <c r="AG135" s="7"/>
      <c r="AH135" s="7"/>
    </row>
    <row r="136" spans="1:34" x14ac:dyDescent="0.25">
      <c r="A136" s="7">
        <v>76</v>
      </c>
      <c r="B136" s="44" t="s">
        <v>75</v>
      </c>
      <c r="C136" s="4" t="s">
        <v>163</v>
      </c>
      <c r="D136" s="7">
        <v>3</v>
      </c>
      <c r="E136" s="67">
        <v>135504</v>
      </c>
      <c r="F136" s="67">
        <v>306843</v>
      </c>
      <c r="G136" s="67">
        <f t="shared" ref="G136:G138" si="53">F136-E136</f>
        <v>171339</v>
      </c>
      <c r="H136" s="68">
        <f t="shared" ref="H136:H138" si="54">F136/E136*100-100</f>
        <v>126.44571377966702</v>
      </c>
      <c r="I136" s="69">
        <f>F136/$F$139*100</f>
        <v>0.11506177590074758</v>
      </c>
      <c r="J136" s="13">
        <v>135504</v>
      </c>
      <c r="K136" s="13">
        <v>157881</v>
      </c>
      <c r="L136" s="13">
        <f t="shared" ref="L136:L138" si="55">K136-J136</f>
        <v>22377</v>
      </c>
      <c r="M136" s="12">
        <v>16.513903648600774</v>
      </c>
      <c r="N136" s="12">
        <f>K136/$J$139*100</f>
        <v>6.9338930779073077E-2</v>
      </c>
      <c r="O136" s="13">
        <v>0</v>
      </c>
      <c r="P136" s="13">
        <v>148962</v>
      </c>
      <c r="Q136" s="13">
        <f t="shared" ref="Q136:Q138" si="56">P136-O136</f>
        <v>148962</v>
      </c>
      <c r="R136" s="68" t="e">
        <f t="shared" ref="R136:R138" si="57">P136/O136*100-100</f>
        <v>#DIV/0!</v>
      </c>
      <c r="S136" s="12">
        <f>P136/$P$139*100</f>
        <v>0.38262087206335166</v>
      </c>
      <c r="T136" s="67">
        <v>676307</v>
      </c>
      <c r="U136" s="67">
        <v>683014</v>
      </c>
      <c r="V136" s="12">
        <f t="shared" ref="V136:V138" si="58">U136/T136*100-100</f>
        <v>0.99170938641771045</v>
      </c>
      <c r="W136" s="12">
        <f>U136/$T$139*100</f>
        <v>0.23409506975306543</v>
      </c>
      <c r="X136" s="67">
        <v>352387</v>
      </c>
      <c r="Y136" s="67">
        <v>352388</v>
      </c>
      <c r="Z136" s="12">
        <f t="shared" ref="Z136:Z138" si="59">Y136/X136*100-100</f>
        <v>2.837789135270441E-4</v>
      </c>
      <c r="AA136" s="12">
        <f>Y136/$Y$139*100</f>
        <v>0.17585584222872649</v>
      </c>
      <c r="AB136" s="13">
        <v>288597</v>
      </c>
      <c r="AC136" s="13">
        <v>288444</v>
      </c>
      <c r="AD136" s="13">
        <f t="shared" ref="AD136:AD138" si="60">AC136-AB136</f>
        <v>-153</v>
      </c>
      <c r="AE136" s="12">
        <f t="shared" ref="AE136:AE138" si="61">AC136/AB136*100-100</f>
        <v>-5.301510410711785E-2</v>
      </c>
      <c r="AF136" s="70">
        <f>AC136/$AC$139*100</f>
        <v>0.36666435338956105</v>
      </c>
      <c r="AG136" s="7"/>
      <c r="AH136" s="7"/>
    </row>
    <row r="137" spans="1:34" x14ac:dyDescent="0.25">
      <c r="A137" s="7">
        <v>82</v>
      </c>
      <c r="B137" s="44" t="s">
        <v>81</v>
      </c>
      <c r="C137" s="4" t="s">
        <v>169</v>
      </c>
      <c r="D137" s="7">
        <v>1</v>
      </c>
      <c r="E137" s="67">
        <v>809530</v>
      </c>
      <c r="F137" s="67">
        <v>557921</v>
      </c>
      <c r="G137" s="67">
        <f t="shared" si="53"/>
        <v>-251609</v>
      </c>
      <c r="H137" s="68">
        <f t="shared" si="54"/>
        <v>-31.080874087433457</v>
      </c>
      <c r="I137" s="69">
        <f>F137/$F$139*100</f>
        <v>0.20921246719762548</v>
      </c>
      <c r="J137" s="13">
        <v>597952</v>
      </c>
      <c r="K137" s="13">
        <v>557921</v>
      </c>
      <c r="L137" s="13">
        <f t="shared" si="55"/>
        <v>-40031</v>
      </c>
      <c r="M137" s="12">
        <v>-6.694684523172441</v>
      </c>
      <c r="N137" s="12">
        <f>K137/$J$139*100</f>
        <v>0.2450304064402381</v>
      </c>
      <c r="O137" s="13">
        <v>211578</v>
      </c>
      <c r="P137" s="13">
        <v>0</v>
      </c>
      <c r="Q137" s="13">
        <f t="shared" si="56"/>
        <v>-211578</v>
      </c>
      <c r="R137" s="68">
        <f t="shared" si="57"/>
        <v>-100</v>
      </c>
      <c r="S137" s="12">
        <f>P137/$P$139*100</f>
        <v>0</v>
      </c>
      <c r="T137" s="67">
        <v>130950</v>
      </c>
      <c r="U137" s="67">
        <v>381429</v>
      </c>
      <c r="V137" s="12">
        <f t="shared" si="58"/>
        <v>191.2783505154639</v>
      </c>
      <c r="W137" s="12">
        <f>U137/$T$139*100</f>
        <v>0.13073033402074041</v>
      </c>
      <c r="X137" s="67">
        <v>521946</v>
      </c>
      <c r="Y137" s="67">
        <v>746236</v>
      </c>
      <c r="Z137" s="12">
        <f t="shared" si="59"/>
        <v>42.971878316914001</v>
      </c>
      <c r="AA137" s="12">
        <f>Y137/$Y$139*100</f>
        <v>0.3724018987065279</v>
      </c>
      <c r="AB137" s="13">
        <v>-390996</v>
      </c>
      <c r="AC137" s="13">
        <v>-364807</v>
      </c>
      <c r="AD137" s="13">
        <f t="shared" si="60"/>
        <v>26189</v>
      </c>
      <c r="AE137" s="12">
        <f t="shared" si="61"/>
        <v>-6.698022486163552</v>
      </c>
      <c r="AF137" s="70">
        <f>AC137/$AC$139*100</f>
        <v>-0.46373550071065994</v>
      </c>
      <c r="AG137" s="7"/>
      <c r="AH137" s="7"/>
    </row>
    <row r="138" spans="1:34" x14ac:dyDescent="0.25">
      <c r="A138" s="7">
        <v>87</v>
      </c>
      <c r="B138" s="44" t="s">
        <v>86</v>
      </c>
      <c r="C138" s="4" t="s">
        <v>174</v>
      </c>
      <c r="D138" s="7">
        <v>4</v>
      </c>
      <c r="E138" s="67">
        <v>429499</v>
      </c>
      <c r="F138" s="67">
        <v>396465</v>
      </c>
      <c r="G138" s="67">
        <f t="shared" si="53"/>
        <v>-33034</v>
      </c>
      <c r="H138" s="68">
        <f t="shared" si="54"/>
        <v>-7.6912868248820132</v>
      </c>
      <c r="I138" s="69">
        <f>F138/$F$139*100</f>
        <v>0.14866875562580831</v>
      </c>
      <c r="J138" s="13">
        <v>215373</v>
      </c>
      <c r="K138" s="13">
        <v>200546</v>
      </c>
      <c r="L138" s="13">
        <f t="shared" si="55"/>
        <v>-14827</v>
      </c>
      <c r="M138" s="12">
        <v>-6.8843355480956347</v>
      </c>
      <c r="N138" s="12">
        <f>K138/$J$139*100</f>
        <v>8.8076749019958003E-2</v>
      </c>
      <c r="O138" s="13">
        <v>214126</v>
      </c>
      <c r="P138" s="13">
        <v>195919</v>
      </c>
      <c r="Q138" s="13">
        <f t="shared" si="56"/>
        <v>-18207</v>
      </c>
      <c r="R138" s="68">
        <f t="shared" si="57"/>
        <v>-8.5029375227669703</v>
      </c>
      <c r="S138" s="12">
        <f>P138/$P$139*100</f>
        <v>0.50323370143915758</v>
      </c>
      <c r="T138" s="67">
        <v>114756</v>
      </c>
      <c r="U138" s="67">
        <v>157734</v>
      </c>
      <c r="V138" s="12">
        <f t="shared" si="58"/>
        <v>37.451636515737732</v>
      </c>
      <c r="W138" s="12">
        <f>U138/$T$139*100</f>
        <v>5.4061485902821935E-2</v>
      </c>
      <c r="X138" s="67">
        <v>114852</v>
      </c>
      <c r="Y138" s="67">
        <v>126968</v>
      </c>
      <c r="Z138" s="12">
        <f t="shared" si="59"/>
        <v>10.549228572423644</v>
      </c>
      <c r="AA138" s="12">
        <f>Y138/$Y$139*100</f>
        <v>6.3362159256549436E-2</v>
      </c>
      <c r="AB138" s="13">
        <v>-96</v>
      </c>
      <c r="AC138" s="13">
        <v>30766</v>
      </c>
      <c r="AD138" s="13">
        <f t="shared" si="60"/>
        <v>30862</v>
      </c>
      <c r="AE138" s="12">
        <f t="shared" si="61"/>
        <v>-32147.916666666668</v>
      </c>
      <c r="AF138" s="70">
        <f>AC138/$AC$139*100</f>
        <v>3.9109135556237039E-2</v>
      </c>
      <c r="AG138" s="7"/>
      <c r="AH138" s="7"/>
    </row>
    <row r="139" spans="1:34" x14ac:dyDescent="0.25">
      <c r="A139" s="7"/>
      <c r="B139" s="6" t="s">
        <v>185</v>
      </c>
      <c r="C139" s="6"/>
      <c r="D139" s="71">
        <f>SUM(D95:D138)</f>
        <v>965</v>
      </c>
      <c r="E139" s="71">
        <f>SUM(E95:E138)</f>
        <v>267058034.44</v>
      </c>
      <c r="F139" s="71">
        <f>SUM(F95:F138)</f>
        <v>266676746.12</v>
      </c>
      <c r="G139" s="71">
        <f>SUM(G95:G138)</f>
        <v>-381288.3200000003</v>
      </c>
      <c r="H139" s="119">
        <f>F139/E139*100-100</f>
        <v>-0.14277358133018936</v>
      </c>
      <c r="I139" s="71">
        <f>SUM(I95:I138)</f>
        <v>100</v>
      </c>
      <c r="J139" s="71">
        <f>SUM(J95:J138)</f>
        <v>227694598.44</v>
      </c>
      <c r="K139" s="71">
        <f>SUM(K95:K138)</f>
        <v>227744735.12</v>
      </c>
      <c r="L139" s="71">
        <f>SUM(L95:L138)</f>
        <v>50136.680000000633</v>
      </c>
      <c r="M139" s="71"/>
      <c r="N139" s="71">
        <f>SUM(N95:N138)</f>
        <v>100.02201926630825</v>
      </c>
      <c r="O139" s="71">
        <f>SUM(O95:O138)</f>
        <v>39363436</v>
      </c>
      <c r="P139" s="71">
        <f>SUM(P95:P138)</f>
        <v>38932011</v>
      </c>
      <c r="Q139" s="71">
        <f>SUM(Q95:Q138)</f>
        <v>-431425</v>
      </c>
      <c r="R139" s="71"/>
      <c r="S139" s="12">
        <f>P139/$P$139*100</f>
        <v>100</v>
      </c>
      <c r="T139" s="71">
        <f>SUM(T95:T138)</f>
        <v>291767785.07999998</v>
      </c>
      <c r="U139" s="71">
        <f>SUM(U95:U138)</f>
        <v>291792240.36000001</v>
      </c>
      <c r="V139" s="71"/>
      <c r="W139" s="71">
        <f>SUM(W95:W138)</f>
        <v>100.0083817615414</v>
      </c>
      <c r="X139" s="71">
        <f>SUM(X95:X138)</f>
        <v>187792142.24899998</v>
      </c>
      <c r="Y139" s="71">
        <f>SUM(Y95:Y138)</f>
        <v>200384585.19999999</v>
      </c>
      <c r="Z139" s="71">
        <f>SUM(Z95:Z138)</f>
        <v>30218.037435295279</v>
      </c>
      <c r="AA139" s="71">
        <f>SUM(AA95:AA138)</f>
        <v>100</v>
      </c>
      <c r="AB139" s="71">
        <f>SUM(AB95:AB138)</f>
        <v>93580994.479999989</v>
      </c>
      <c r="AC139" s="71">
        <f>SUM(AC95:AC138)</f>
        <v>78667041.760000005</v>
      </c>
      <c r="AD139" s="71">
        <f>SUM(AD95:AD138)</f>
        <v>-14913952.719999999</v>
      </c>
      <c r="AE139" s="71"/>
      <c r="AF139" s="70">
        <f>AC139/$AC$139*100</f>
        <v>100</v>
      </c>
      <c r="AG139" s="7"/>
      <c r="AH139" s="7"/>
    </row>
    <row r="140" spans="1:34" x14ac:dyDescent="0.25">
      <c r="A140" s="7"/>
      <c r="B140" s="6"/>
      <c r="C140" s="6"/>
      <c r="D140" s="71"/>
      <c r="E140" s="71">
        <f>COUNTIF(F95:F138,"&gt;0")</f>
        <v>44</v>
      </c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"/>
      <c r="AG140" s="7"/>
      <c r="AH140" s="7"/>
    </row>
    <row r="141" spans="1:34" x14ac:dyDescent="0.25">
      <c r="A141" s="90" t="s">
        <v>181</v>
      </c>
      <c r="B141" s="90" t="s">
        <v>223</v>
      </c>
      <c r="C141" s="91" t="s">
        <v>234</v>
      </c>
      <c r="D141" s="91" t="s">
        <v>264</v>
      </c>
      <c r="E141" s="90" t="s">
        <v>235</v>
      </c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61"/>
      <c r="AA141" s="61"/>
      <c r="AB141" s="61"/>
      <c r="AC141" s="61"/>
      <c r="AD141" s="61"/>
      <c r="AE141" s="61"/>
      <c r="AF141" s="6"/>
      <c r="AG141" s="7"/>
      <c r="AH141" s="7"/>
    </row>
    <row r="142" spans="1:34" x14ac:dyDescent="0.25">
      <c r="A142" s="90"/>
      <c r="B142" s="90"/>
      <c r="C142" s="91"/>
      <c r="D142" s="91"/>
      <c r="E142" s="90" t="s">
        <v>226</v>
      </c>
      <c r="F142" s="90"/>
      <c r="G142" s="90"/>
      <c r="H142" s="90"/>
      <c r="I142" s="90"/>
      <c r="J142" s="90" t="s">
        <v>227</v>
      </c>
      <c r="K142" s="90"/>
      <c r="L142" s="90"/>
      <c r="M142" s="90"/>
      <c r="N142" s="90"/>
      <c r="O142" s="90" t="s">
        <v>228</v>
      </c>
      <c r="P142" s="90"/>
      <c r="Q142" s="90"/>
      <c r="R142" s="90"/>
      <c r="S142" s="90"/>
      <c r="T142" s="6" t="s">
        <v>231</v>
      </c>
      <c r="U142" s="6"/>
      <c r="V142" s="6"/>
      <c r="W142" s="6"/>
      <c r="X142" s="61"/>
      <c r="Y142" s="90" t="s">
        <v>229</v>
      </c>
      <c r="Z142" s="90"/>
      <c r="AA142" s="90"/>
      <c r="AB142" s="90"/>
      <c r="AC142" s="90"/>
      <c r="AD142" s="90"/>
      <c r="AE142" s="90"/>
      <c r="AF142" s="90"/>
      <c r="AG142" s="90"/>
      <c r="AH142" s="7"/>
    </row>
    <row r="143" spans="1:34" x14ac:dyDescent="0.25">
      <c r="A143" s="90"/>
      <c r="B143" s="90"/>
      <c r="C143" s="91"/>
      <c r="D143" s="91"/>
      <c r="E143" s="62">
        <v>2022</v>
      </c>
      <c r="F143" s="62">
        <v>2023</v>
      </c>
      <c r="G143" s="6" t="s">
        <v>266</v>
      </c>
      <c r="H143" s="6" t="s">
        <v>265</v>
      </c>
      <c r="I143" s="6" t="s">
        <v>233</v>
      </c>
      <c r="J143" s="62">
        <v>2022</v>
      </c>
      <c r="K143" s="62">
        <v>2023</v>
      </c>
      <c r="L143" s="7" t="s">
        <v>250</v>
      </c>
      <c r="M143" s="6" t="s">
        <v>177</v>
      </c>
      <c r="N143" s="6" t="s">
        <v>233</v>
      </c>
      <c r="O143" s="62">
        <v>2022</v>
      </c>
      <c r="P143" s="62">
        <v>2023</v>
      </c>
      <c r="Q143" s="6" t="s">
        <v>266</v>
      </c>
      <c r="R143" s="6" t="s">
        <v>265</v>
      </c>
      <c r="S143" s="6" t="s">
        <v>263</v>
      </c>
      <c r="T143" s="62">
        <v>2022</v>
      </c>
      <c r="U143" s="62">
        <v>2023</v>
      </c>
      <c r="V143" s="6" t="s">
        <v>266</v>
      </c>
      <c r="W143" s="6" t="s">
        <v>265</v>
      </c>
      <c r="X143" s="6" t="s">
        <v>233</v>
      </c>
      <c r="Y143" s="62">
        <v>2022</v>
      </c>
      <c r="Z143" s="62">
        <v>2023</v>
      </c>
      <c r="AA143" s="6" t="s">
        <v>266</v>
      </c>
      <c r="AB143" s="6" t="s">
        <v>265</v>
      </c>
      <c r="AC143" s="6" t="s">
        <v>233</v>
      </c>
      <c r="AD143" s="62">
        <v>2022</v>
      </c>
      <c r="AE143" s="62">
        <v>2023</v>
      </c>
      <c r="AF143" s="6" t="s">
        <v>266</v>
      </c>
      <c r="AG143" s="6" t="s">
        <v>265</v>
      </c>
      <c r="AH143" s="6" t="s">
        <v>233</v>
      </c>
    </row>
    <row r="144" spans="1:34" x14ac:dyDescent="0.25">
      <c r="A144" s="7">
        <v>1</v>
      </c>
      <c r="B144" s="47" t="s">
        <v>187</v>
      </c>
      <c r="C144" s="48">
        <v>1</v>
      </c>
      <c r="D144" s="7">
        <v>288</v>
      </c>
      <c r="E144" s="67">
        <v>89164182</v>
      </c>
      <c r="F144" s="67">
        <v>87115232</v>
      </c>
      <c r="G144" s="67">
        <f>F144-E144</f>
        <v>-2048950</v>
      </c>
      <c r="H144" s="12">
        <f>F144/E144*100-100</f>
        <v>-2.2979518838629645</v>
      </c>
      <c r="I144" s="12">
        <f>F144/$F$180*100</f>
        <v>32.666977255227053</v>
      </c>
      <c r="J144" s="13">
        <v>72476641</v>
      </c>
      <c r="K144" s="13">
        <v>70988376</v>
      </c>
      <c r="L144" s="63">
        <f>K144-J144</f>
        <v>-1488265</v>
      </c>
      <c r="M144" s="12">
        <f t="shared" ref="M144:M179" si="62">K144/J144*100-100</f>
        <v>-2.0534409148459218</v>
      </c>
      <c r="N144" s="12">
        <f>K144/$K$180*100</f>
        <v>31.170150195830352</v>
      </c>
      <c r="O144" s="67">
        <v>16687541</v>
      </c>
      <c r="P144" s="67">
        <v>16126856</v>
      </c>
      <c r="Q144" s="72">
        <f>P144-O144</f>
        <v>-560685</v>
      </c>
      <c r="R144" s="12">
        <f t="shared" ref="R144:R179" si="63">P144/O144*100-100</f>
        <v>-3.3599018573197839</v>
      </c>
      <c r="S144" s="12">
        <f>P144/$P$180*100</f>
        <v>41.423126074838521</v>
      </c>
      <c r="T144" s="13">
        <v>79570500</v>
      </c>
      <c r="U144" s="13">
        <v>78970009</v>
      </c>
      <c r="V144" s="63">
        <f>U144-T144</f>
        <v>-600491</v>
      </c>
      <c r="W144" s="12">
        <f t="shared" ref="W144:W179" si="64">U144/T144*100-100</f>
        <v>-0.75466535964962134</v>
      </c>
      <c r="X144" s="12">
        <f t="shared" ref="X144:X179" si="65">U144/$U$180*100</f>
        <v>27.063779661368098</v>
      </c>
      <c r="Y144" s="13">
        <v>46382388</v>
      </c>
      <c r="Z144" s="13">
        <v>49425123</v>
      </c>
      <c r="AA144" s="63">
        <f>Z144-Y144</f>
        <v>3042735</v>
      </c>
      <c r="AB144" s="12">
        <f t="shared" ref="AB144:AB179" si="66">Z144/Y144*100-100</f>
        <v>6.5601085480980288</v>
      </c>
      <c r="AC144" s="12">
        <f t="shared" ref="AC144:AC179" si="67">Z144/$Z$180*100</f>
        <v>24.665132275853324</v>
      </c>
      <c r="AD144" s="67">
        <v>30818597</v>
      </c>
      <c r="AE144" s="67">
        <v>26730412</v>
      </c>
      <c r="AF144" s="72">
        <f>AE144-AD144</f>
        <v>-4088185</v>
      </c>
      <c r="AG144" s="12">
        <f t="shared" ref="AG144:AG179" si="68">AE144/AD144*100-100</f>
        <v>-13.265318340091852</v>
      </c>
      <c r="AH144" s="12">
        <f t="shared" ref="AH144:AH179" si="69">AE144/$AE$180*100</f>
        <v>33.979175270820562</v>
      </c>
    </row>
    <row r="145" spans="1:34" x14ac:dyDescent="0.25">
      <c r="A145" s="7">
        <v>2</v>
      </c>
      <c r="B145" s="47" t="s">
        <v>188</v>
      </c>
      <c r="C145" s="48">
        <v>2</v>
      </c>
      <c r="D145" s="7">
        <v>110</v>
      </c>
      <c r="E145" s="67">
        <v>23117020</v>
      </c>
      <c r="F145" s="67">
        <v>24605599</v>
      </c>
      <c r="G145" s="67">
        <f t="shared" ref="G145:G179" si="70">F145-E145</f>
        <v>1488579</v>
      </c>
      <c r="H145" s="12">
        <f t="shared" ref="H145:H179" si="71">F145/E145*100-100</f>
        <v>6.439320466046226</v>
      </c>
      <c r="I145" s="12">
        <f t="shared" ref="I145:I179" si="72">F145/$F$180*100</f>
        <v>9.2267508727318504</v>
      </c>
      <c r="J145" s="13">
        <v>20126070</v>
      </c>
      <c r="K145" s="13">
        <v>21572028</v>
      </c>
      <c r="L145" s="63">
        <f t="shared" ref="L145:L179" si="73">K145-J145</f>
        <v>1445958</v>
      </c>
      <c r="M145" s="12">
        <f t="shared" si="62"/>
        <v>7.1845024885633535</v>
      </c>
      <c r="N145" s="12">
        <f t="shared" ref="N145:N179" si="74">K145/$K$180*100</f>
        <v>9.4720205007740681</v>
      </c>
      <c r="O145" s="67">
        <v>2990950</v>
      </c>
      <c r="P145" s="67">
        <v>3033571</v>
      </c>
      <c r="Q145" s="72">
        <f t="shared" ref="Q145:Q179" si="75">P145-O145</f>
        <v>42621</v>
      </c>
      <c r="R145" s="12">
        <f t="shared" si="63"/>
        <v>1.4249987462177529</v>
      </c>
      <c r="S145" s="12">
        <f t="shared" ref="S145:S179" si="76">P145/$P$180*100</f>
        <v>7.7919709824391044</v>
      </c>
      <c r="T145" s="13">
        <v>28846884</v>
      </c>
      <c r="U145" s="13">
        <v>33852735</v>
      </c>
      <c r="V145" s="63">
        <f t="shared" ref="V145:V179" si="77">U145-T145</f>
        <v>5005851</v>
      </c>
      <c r="W145" s="12">
        <f t="shared" si="64"/>
        <v>17.353177556369687</v>
      </c>
      <c r="X145" s="12">
        <f t="shared" si="65"/>
        <v>11.601657041405225</v>
      </c>
      <c r="Y145" s="13">
        <v>24118178</v>
      </c>
      <c r="Z145" s="13">
        <v>29472881</v>
      </c>
      <c r="AA145" s="63">
        <f t="shared" ref="AA145:AA179" si="78">Z145-Y145</f>
        <v>5354703</v>
      </c>
      <c r="AB145" s="12">
        <f t="shared" si="66"/>
        <v>22.20193830562161</v>
      </c>
      <c r="AC145" s="12">
        <f t="shared" si="67"/>
        <v>14.708157800952446</v>
      </c>
      <c r="AD145" s="67">
        <v>4417478</v>
      </c>
      <c r="AE145" s="67">
        <v>3979945</v>
      </c>
      <c r="AF145" s="72">
        <f t="shared" ref="AF145:AF179" si="79">AE145-AD145</f>
        <v>-437533</v>
      </c>
      <c r="AG145" s="12">
        <f t="shared" si="68"/>
        <v>-9.9045880930250263</v>
      </c>
      <c r="AH145" s="12">
        <f t="shared" si="69"/>
        <v>5.0592279955589889</v>
      </c>
    </row>
    <row r="146" spans="1:34" x14ac:dyDescent="0.25">
      <c r="A146" s="7">
        <v>3</v>
      </c>
      <c r="B146" s="47" t="s">
        <v>189</v>
      </c>
      <c r="C146" s="48">
        <v>3</v>
      </c>
      <c r="D146" s="7">
        <v>97</v>
      </c>
      <c r="E146" s="67">
        <v>31448751</v>
      </c>
      <c r="F146" s="67">
        <v>32934986</v>
      </c>
      <c r="G146" s="67">
        <f t="shared" si="70"/>
        <v>1486235</v>
      </c>
      <c r="H146" s="12">
        <f t="shared" si="71"/>
        <v>4.7258951555818669</v>
      </c>
      <c r="I146" s="12">
        <f t="shared" si="72"/>
        <v>12.350152939536699</v>
      </c>
      <c r="J146" s="13">
        <v>28325744</v>
      </c>
      <c r="K146" s="13">
        <v>29420214</v>
      </c>
      <c r="L146" s="63">
        <f t="shared" si="73"/>
        <v>1094470</v>
      </c>
      <c r="M146" s="12">
        <f t="shared" si="62"/>
        <v>3.8638702658613227</v>
      </c>
      <c r="N146" s="12">
        <f t="shared" si="74"/>
        <v>12.918065475585339</v>
      </c>
      <c r="O146" s="67">
        <v>3123007</v>
      </c>
      <c r="P146" s="67">
        <v>3514772</v>
      </c>
      <c r="Q146" s="72">
        <f t="shared" si="75"/>
        <v>391765</v>
      </c>
      <c r="R146" s="12">
        <f t="shared" si="63"/>
        <v>12.544480367799366</v>
      </c>
      <c r="S146" s="12">
        <f t="shared" si="76"/>
        <v>9.0279744347138902</v>
      </c>
      <c r="T146" s="13">
        <v>29420936</v>
      </c>
      <c r="U146" s="13">
        <v>27148543</v>
      </c>
      <c r="V146" s="63">
        <f t="shared" si="77"/>
        <v>-2272393</v>
      </c>
      <c r="W146" s="12">
        <f t="shared" si="64"/>
        <v>-7.7237277563161086</v>
      </c>
      <c r="X146" s="12">
        <f t="shared" si="65"/>
        <v>9.3040661281826278</v>
      </c>
      <c r="Y146" s="13">
        <v>17531719</v>
      </c>
      <c r="Z146" s="13">
        <v>17973072</v>
      </c>
      <c r="AA146" s="63">
        <f t="shared" si="78"/>
        <v>441353</v>
      </c>
      <c r="AB146" s="12">
        <f t="shared" si="66"/>
        <v>2.5174542211177311</v>
      </c>
      <c r="AC146" s="12">
        <f t="shared" si="67"/>
        <v>8.9692887215158912</v>
      </c>
      <c r="AD146" s="67">
        <v>11213558</v>
      </c>
      <c r="AE146" s="67">
        <v>8224907</v>
      </c>
      <c r="AF146" s="72">
        <f t="shared" si="79"/>
        <v>-2988651</v>
      </c>
      <c r="AG146" s="12">
        <f t="shared" si="68"/>
        <v>-26.65212058474215</v>
      </c>
      <c r="AH146" s="12">
        <f t="shared" si="69"/>
        <v>10.45534040175658</v>
      </c>
    </row>
    <row r="147" spans="1:34" x14ac:dyDescent="0.25">
      <c r="A147" s="7">
        <v>4</v>
      </c>
      <c r="B147" s="47" t="s">
        <v>190</v>
      </c>
      <c r="C147" s="48">
        <v>4</v>
      </c>
      <c r="D147" s="7">
        <v>279</v>
      </c>
      <c r="E147" s="67">
        <v>45633570.439999998</v>
      </c>
      <c r="F147" s="67">
        <v>46276023.119999997</v>
      </c>
      <c r="G147" s="67">
        <f t="shared" si="70"/>
        <v>642452.6799999997</v>
      </c>
      <c r="H147" s="12">
        <f t="shared" si="71"/>
        <v>1.4078510048752548</v>
      </c>
      <c r="I147" s="12">
        <f t="shared" si="72"/>
        <v>17.352852767738728</v>
      </c>
      <c r="J147" s="13">
        <v>40337988.439999998</v>
      </c>
      <c r="K147" s="13">
        <v>40121549.119999997</v>
      </c>
      <c r="L147" s="63">
        <f t="shared" si="73"/>
        <v>-216439.3200000003</v>
      </c>
      <c r="M147" s="12">
        <f t="shared" si="62"/>
        <v>-0.53656448516747446</v>
      </c>
      <c r="N147" s="12">
        <f t="shared" si="74"/>
        <v>17.616894238569213</v>
      </c>
      <c r="O147" s="67">
        <v>5295582</v>
      </c>
      <c r="P147" s="67">
        <v>6154474</v>
      </c>
      <c r="Q147" s="72">
        <f t="shared" si="75"/>
        <v>858892</v>
      </c>
      <c r="R147" s="12">
        <f t="shared" si="63"/>
        <v>16.219029372031258</v>
      </c>
      <c r="S147" s="12">
        <f t="shared" si="76"/>
        <v>15.808261227502479</v>
      </c>
      <c r="T147" s="13">
        <v>61775722.079999998</v>
      </c>
      <c r="U147" s="13">
        <v>65510209.359999999</v>
      </c>
      <c r="V147" s="63">
        <f t="shared" si="77"/>
        <v>3734487.2800000012</v>
      </c>
      <c r="W147" s="12">
        <f t="shared" si="64"/>
        <v>6.0452345262169729</v>
      </c>
      <c r="X147" s="12">
        <f t="shared" si="65"/>
        <v>22.4509772018531</v>
      </c>
      <c r="Y147" s="13">
        <v>45319607.248999998</v>
      </c>
      <c r="Z147" s="13">
        <v>47814197.200000003</v>
      </c>
      <c r="AA147" s="63">
        <f t="shared" si="78"/>
        <v>2494589.951000005</v>
      </c>
      <c r="AB147" s="12">
        <f t="shared" si="66"/>
        <v>5.5044385916540648</v>
      </c>
      <c r="AC147" s="12">
        <f t="shared" si="67"/>
        <v>23.861215248806477</v>
      </c>
      <c r="AD147" s="67">
        <v>12730438.48</v>
      </c>
      <c r="AE147" s="67">
        <v>13354937.76</v>
      </c>
      <c r="AF147" s="72">
        <f t="shared" si="79"/>
        <v>624499.27999999933</v>
      </c>
      <c r="AG147" s="12">
        <f t="shared" si="68"/>
        <v>4.9055598593961349</v>
      </c>
      <c r="AH147" s="12">
        <f t="shared" si="69"/>
        <v>16.976534850190102</v>
      </c>
    </row>
    <row r="148" spans="1:34" x14ac:dyDescent="0.25">
      <c r="A148" s="7">
        <v>5</v>
      </c>
      <c r="B148" s="47" t="s">
        <v>191</v>
      </c>
      <c r="C148" s="48">
        <v>5</v>
      </c>
      <c r="D148" s="7">
        <v>21</v>
      </c>
      <c r="E148" s="67">
        <v>7428375</v>
      </c>
      <c r="F148" s="67">
        <v>6707728</v>
      </c>
      <c r="G148" s="67">
        <f t="shared" si="70"/>
        <v>-720647</v>
      </c>
      <c r="H148" s="12">
        <f t="shared" si="71"/>
        <v>-9.7012738317599769</v>
      </c>
      <c r="I148" s="12">
        <f t="shared" si="72"/>
        <v>2.5153029267057416</v>
      </c>
      <c r="J148" s="13">
        <v>6982298</v>
      </c>
      <c r="K148" s="13">
        <v>6385918</v>
      </c>
      <c r="L148" s="63">
        <f t="shared" si="73"/>
        <v>-596380</v>
      </c>
      <c r="M148" s="12">
        <f t="shared" si="62"/>
        <v>-8.541314048755865</v>
      </c>
      <c r="N148" s="12">
        <f t="shared" si="74"/>
        <v>2.8039805164476026</v>
      </c>
      <c r="O148" s="67">
        <v>446077</v>
      </c>
      <c r="P148" s="67">
        <v>321810</v>
      </c>
      <c r="Q148" s="72">
        <f t="shared" si="75"/>
        <v>-124267</v>
      </c>
      <c r="R148" s="12">
        <f t="shared" si="63"/>
        <v>-27.857746532549314</v>
      </c>
      <c r="S148" s="12">
        <f t="shared" si="76"/>
        <v>0.82659485532355359</v>
      </c>
      <c r="T148" s="13">
        <v>8685587</v>
      </c>
      <c r="U148" s="13">
        <v>9186662</v>
      </c>
      <c r="V148" s="63">
        <f t="shared" si="77"/>
        <v>501075</v>
      </c>
      <c r="W148" s="12">
        <f t="shared" si="64"/>
        <v>5.7690401351111973</v>
      </c>
      <c r="X148" s="12">
        <f t="shared" si="65"/>
        <v>3.1483571971159732</v>
      </c>
      <c r="Y148" s="13">
        <v>4980633</v>
      </c>
      <c r="Z148" s="13">
        <v>5074988</v>
      </c>
      <c r="AA148" s="63">
        <f t="shared" si="78"/>
        <v>94355</v>
      </c>
      <c r="AB148" s="12">
        <f t="shared" si="66"/>
        <v>1.8944379158231612</v>
      </c>
      <c r="AC148" s="12">
        <f t="shared" si="67"/>
        <v>2.5326239515553315</v>
      </c>
      <c r="AD148" s="67">
        <v>3150555</v>
      </c>
      <c r="AE148" s="67">
        <v>3429440</v>
      </c>
      <c r="AF148" s="72">
        <f t="shared" si="79"/>
        <v>278885</v>
      </c>
      <c r="AG148" s="12">
        <f t="shared" si="68"/>
        <v>8.8519324373007322</v>
      </c>
      <c r="AH148" s="12">
        <f t="shared" si="69"/>
        <v>4.3594368407326778</v>
      </c>
    </row>
    <row r="149" spans="1:34" x14ac:dyDescent="0.25">
      <c r="A149" s="7">
        <v>6</v>
      </c>
      <c r="B149" s="47" t="s">
        <v>192</v>
      </c>
      <c r="C149" s="48">
        <v>6</v>
      </c>
      <c r="D149" s="7">
        <v>22</v>
      </c>
      <c r="E149" s="67">
        <v>12772512</v>
      </c>
      <c r="F149" s="67">
        <v>11928932</v>
      </c>
      <c r="G149" s="67">
        <f t="shared" si="70"/>
        <v>-843580</v>
      </c>
      <c r="H149" s="12">
        <f t="shared" si="71"/>
        <v>-6.6046522406868746</v>
      </c>
      <c r="I149" s="12">
        <f t="shared" si="72"/>
        <v>4.4731804229500325</v>
      </c>
      <c r="J149" s="13">
        <v>11144382</v>
      </c>
      <c r="K149" s="13">
        <v>10457854</v>
      </c>
      <c r="L149" s="63">
        <f t="shared" si="73"/>
        <v>-686528</v>
      </c>
      <c r="M149" s="12">
        <f t="shared" si="62"/>
        <v>-6.1603057038066282</v>
      </c>
      <c r="N149" s="12">
        <f t="shared" si="74"/>
        <v>4.5919191038553304</v>
      </c>
      <c r="O149" s="67">
        <v>1628130</v>
      </c>
      <c r="P149" s="67">
        <v>1471078</v>
      </c>
      <c r="Q149" s="72">
        <f t="shared" si="75"/>
        <v>-157052</v>
      </c>
      <c r="R149" s="12">
        <f t="shared" si="63"/>
        <v>-9.6461584762887469</v>
      </c>
      <c r="S149" s="12">
        <f t="shared" si="76"/>
        <v>3.7785821030411197</v>
      </c>
      <c r="T149" s="13">
        <v>7537571</v>
      </c>
      <c r="U149" s="13">
        <v>8706155</v>
      </c>
      <c r="V149" s="63">
        <f t="shared" si="77"/>
        <v>1168584</v>
      </c>
      <c r="W149" s="12">
        <f t="shared" si="64"/>
        <v>15.503455954179415</v>
      </c>
      <c r="X149" s="12">
        <f t="shared" si="65"/>
        <v>2.9836828386041869</v>
      </c>
      <c r="Y149" s="13">
        <v>4562522</v>
      </c>
      <c r="Z149" s="13">
        <v>4600241</v>
      </c>
      <c r="AA149" s="63">
        <f t="shared" si="78"/>
        <v>37719</v>
      </c>
      <c r="AB149" s="12">
        <f t="shared" si="66"/>
        <v>0.82671382187307074</v>
      </c>
      <c r="AC149" s="12">
        <f t="shared" si="67"/>
        <v>2.2957060271919563</v>
      </c>
      <c r="AD149" s="67">
        <v>1988349</v>
      </c>
      <c r="AE149" s="67">
        <v>3032768</v>
      </c>
      <c r="AF149" s="72">
        <f t="shared" si="79"/>
        <v>1044419</v>
      </c>
      <c r="AG149" s="12">
        <f t="shared" si="68"/>
        <v>52.5269457223053</v>
      </c>
      <c r="AH149" s="12">
        <f t="shared" si="69"/>
        <v>3.855195177228691</v>
      </c>
    </row>
    <row r="150" spans="1:34" x14ac:dyDescent="0.25">
      <c r="A150" s="7">
        <v>7</v>
      </c>
      <c r="B150" s="47" t="s">
        <v>193</v>
      </c>
      <c r="C150" s="48">
        <v>7</v>
      </c>
      <c r="D150" s="7">
        <v>14</v>
      </c>
      <c r="E150" s="67">
        <v>2765756</v>
      </c>
      <c r="F150" s="67">
        <v>2474570</v>
      </c>
      <c r="G150" s="67">
        <f t="shared" si="70"/>
        <v>-291186</v>
      </c>
      <c r="H150" s="12">
        <f t="shared" si="71"/>
        <v>-10.528260627474012</v>
      </c>
      <c r="I150" s="12">
        <f t="shared" si="72"/>
        <v>0.92792867619829345</v>
      </c>
      <c r="J150" s="13">
        <v>1116718</v>
      </c>
      <c r="K150" s="13">
        <v>1319263</v>
      </c>
      <c r="L150" s="63">
        <f t="shared" si="73"/>
        <v>202545</v>
      </c>
      <c r="M150" s="12">
        <f t="shared" si="62"/>
        <v>18.137524424250344</v>
      </c>
      <c r="N150" s="12">
        <f t="shared" si="74"/>
        <v>0.57927266652503417</v>
      </c>
      <c r="O150" s="67">
        <v>1649038</v>
      </c>
      <c r="P150" s="67">
        <v>1155307</v>
      </c>
      <c r="Q150" s="72">
        <f t="shared" si="75"/>
        <v>-493731</v>
      </c>
      <c r="R150" s="12">
        <f t="shared" si="63"/>
        <v>-29.940547155371803</v>
      </c>
      <c r="S150" s="12">
        <f t="shared" si="76"/>
        <v>2.9674989046931071</v>
      </c>
      <c r="T150" s="13">
        <v>2647645</v>
      </c>
      <c r="U150" s="13">
        <v>2843372</v>
      </c>
      <c r="V150" s="63">
        <f t="shared" si="77"/>
        <v>195727</v>
      </c>
      <c r="W150" s="12">
        <f t="shared" si="64"/>
        <v>7.3924940843655236</v>
      </c>
      <c r="X150" s="12">
        <f t="shared" si="65"/>
        <v>0.97445086150748117</v>
      </c>
      <c r="Y150" s="13">
        <v>1284987</v>
      </c>
      <c r="Z150" s="13">
        <v>1847640</v>
      </c>
      <c r="AA150" s="63">
        <f t="shared" si="78"/>
        <v>562653</v>
      </c>
      <c r="AB150" s="12">
        <f t="shared" si="66"/>
        <v>43.786668658904716</v>
      </c>
      <c r="AC150" s="12">
        <f t="shared" si="67"/>
        <v>0.92204697190450358</v>
      </c>
      <c r="AD150" s="67">
        <v>1362658</v>
      </c>
      <c r="AE150" s="67">
        <v>995731</v>
      </c>
      <c r="AF150" s="72">
        <f t="shared" si="79"/>
        <v>-366927</v>
      </c>
      <c r="AG150" s="12">
        <f t="shared" si="68"/>
        <v>-26.927299439771389</v>
      </c>
      <c r="AH150" s="12">
        <f t="shared" si="69"/>
        <v>1.2657537104773928</v>
      </c>
    </row>
    <row r="151" spans="1:34" x14ac:dyDescent="0.25">
      <c r="A151" s="7">
        <v>8</v>
      </c>
      <c r="B151" s="47" t="s">
        <v>194</v>
      </c>
      <c r="C151" s="48">
        <v>8</v>
      </c>
      <c r="D151" s="7">
        <v>33</v>
      </c>
      <c r="E151" s="67">
        <v>4878261</v>
      </c>
      <c r="F151" s="67">
        <v>6183595</v>
      </c>
      <c r="G151" s="67">
        <f t="shared" si="70"/>
        <v>1305334</v>
      </c>
      <c r="H151" s="12">
        <f t="shared" si="71"/>
        <v>26.758182885253575</v>
      </c>
      <c r="I151" s="12">
        <f t="shared" si="72"/>
        <v>2.3187604806072919</v>
      </c>
      <c r="J151" s="13">
        <v>4659649</v>
      </c>
      <c r="K151" s="13">
        <v>5542796</v>
      </c>
      <c r="L151" s="63">
        <f t="shared" si="73"/>
        <v>883147</v>
      </c>
      <c r="M151" s="12">
        <f t="shared" si="62"/>
        <v>18.953079942287502</v>
      </c>
      <c r="N151" s="12">
        <f t="shared" si="74"/>
        <v>2.4337756906123293</v>
      </c>
      <c r="O151" s="67">
        <v>218612</v>
      </c>
      <c r="P151" s="67">
        <v>640799</v>
      </c>
      <c r="Q151" s="72">
        <f t="shared" si="75"/>
        <v>422187</v>
      </c>
      <c r="R151" s="12">
        <f t="shared" si="63"/>
        <v>193.12160357162458</v>
      </c>
      <c r="S151" s="12">
        <f t="shared" si="76"/>
        <v>1.6459437453667625</v>
      </c>
      <c r="T151" s="13">
        <v>8048185</v>
      </c>
      <c r="U151" s="13">
        <v>7450576</v>
      </c>
      <c r="V151" s="63">
        <f t="shared" si="77"/>
        <v>-597609</v>
      </c>
      <c r="W151" s="12">
        <f t="shared" si="64"/>
        <v>-7.4253884571490261</v>
      </c>
      <c r="X151" s="12">
        <f t="shared" si="65"/>
        <v>2.5533838702522784</v>
      </c>
      <c r="Y151" s="13">
        <v>5264981</v>
      </c>
      <c r="Z151" s="13">
        <v>5492486</v>
      </c>
      <c r="AA151" s="63">
        <f t="shared" si="78"/>
        <v>227505</v>
      </c>
      <c r="AB151" s="12">
        <f t="shared" si="66"/>
        <v>4.3210982147893873</v>
      </c>
      <c r="AC151" s="12">
        <f t="shared" si="67"/>
        <v>2.7409723130739101</v>
      </c>
      <c r="AD151" s="67">
        <v>2680284</v>
      </c>
      <c r="AE151" s="67">
        <v>1779848</v>
      </c>
      <c r="AF151" s="72">
        <f t="shared" si="79"/>
        <v>-900436</v>
      </c>
      <c r="AG151" s="12">
        <f t="shared" si="68"/>
        <v>-33.594798163179718</v>
      </c>
      <c r="AH151" s="12">
        <f t="shared" si="69"/>
        <v>2.2625078561235581</v>
      </c>
    </row>
    <row r="152" spans="1:34" x14ac:dyDescent="0.25">
      <c r="A152" s="7">
        <v>9</v>
      </c>
      <c r="B152" s="47" t="s">
        <v>195</v>
      </c>
      <c r="C152" s="48">
        <v>9</v>
      </c>
      <c r="D152" s="7">
        <v>15</v>
      </c>
      <c r="E152" s="67">
        <v>1800256</v>
      </c>
      <c r="F152" s="67">
        <v>2009111</v>
      </c>
      <c r="G152" s="67">
        <f t="shared" si="70"/>
        <v>208855</v>
      </c>
      <c r="H152" s="12">
        <f t="shared" si="71"/>
        <v>11.601405577873365</v>
      </c>
      <c r="I152" s="12">
        <f t="shared" si="72"/>
        <v>0.75338814847243341</v>
      </c>
      <c r="J152" s="13">
        <v>1665608</v>
      </c>
      <c r="K152" s="13">
        <v>1523258</v>
      </c>
      <c r="L152" s="63">
        <f t="shared" si="73"/>
        <v>-142350</v>
      </c>
      <c r="M152" s="12">
        <f t="shared" si="62"/>
        <v>-8.5464286915048433</v>
      </c>
      <c r="N152" s="12">
        <f t="shared" si="74"/>
        <v>0.66884444077154481</v>
      </c>
      <c r="O152" s="67">
        <v>134648</v>
      </c>
      <c r="P152" s="67">
        <v>485853</v>
      </c>
      <c r="Q152" s="72">
        <f t="shared" si="75"/>
        <v>351205</v>
      </c>
      <c r="R152" s="12">
        <f t="shared" si="63"/>
        <v>260.83194700255478</v>
      </c>
      <c r="S152" s="12">
        <f t="shared" si="76"/>
        <v>1.2479524882493227</v>
      </c>
      <c r="T152" s="13">
        <v>2056213</v>
      </c>
      <c r="U152" s="13">
        <v>2343445</v>
      </c>
      <c r="V152" s="63">
        <f t="shared" si="77"/>
        <v>287232</v>
      </c>
      <c r="W152" s="12">
        <f t="shared" si="64"/>
        <v>13.968980840019981</v>
      </c>
      <c r="X152" s="12">
        <f t="shared" si="65"/>
        <v>0.80312108269526417</v>
      </c>
      <c r="Y152" s="13">
        <v>933008</v>
      </c>
      <c r="Z152" s="13">
        <v>944739</v>
      </c>
      <c r="AA152" s="63">
        <f t="shared" si="78"/>
        <v>11731</v>
      </c>
      <c r="AB152" s="12">
        <f t="shared" si="66"/>
        <v>1.2573311268499339</v>
      </c>
      <c r="AC152" s="12">
        <f t="shared" si="67"/>
        <v>0.47146291170903898</v>
      </c>
      <c r="AD152" s="67">
        <v>1082876</v>
      </c>
      <c r="AE152" s="67">
        <v>950891</v>
      </c>
      <c r="AF152" s="72">
        <f t="shared" si="79"/>
        <v>-131985</v>
      </c>
      <c r="AG152" s="12">
        <f t="shared" si="68"/>
        <v>-12.188376139096263</v>
      </c>
      <c r="AH152" s="12">
        <f t="shared" si="69"/>
        <v>1.2087539822598259</v>
      </c>
    </row>
    <row r="153" spans="1:34" x14ac:dyDescent="0.25">
      <c r="A153" s="7">
        <v>10</v>
      </c>
      <c r="B153" s="47" t="s">
        <v>196</v>
      </c>
      <c r="C153" s="48">
        <v>10</v>
      </c>
      <c r="D153" s="7">
        <v>17</v>
      </c>
      <c r="E153" s="67">
        <v>27929065</v>
      </c>
      <c r="F153" s="67">
        <v>27327204</v>
      </c>
      <c r="G153" s="67">
        <f t="shared" si="70"/>
        <v>-601861</v>
      </c>
      <c r="H153" s="12">
        <f t="shared" si="71"/>
        <v>-2.154962939146003</v>
      </c>
      <c r="I153" s="12">
        <f t="shared" si="72"/>
        <v>10.247314172531272</v>
      </c>
      <c r="J153" s="13">
        <v>24486210</v>
      </c>
      <c r="K153" s="13">
        <v>24332425</v>
      </c>
      <c r="L153" s="63">
        <f t="shared" si="73"/>
        <v>-153785</v>
      </c>
      <c r="M153" s="12">
        <f t="shared" si="62"/>
        <v>-0.62804737850406411</v>
      </c>
      <c r="N153" s="12">
        <f t="shared" si="74"/>
        <v>10.684077938038438</v>
      </c>
      <c r="O153" s="67">
        <v>3442855</v>
      </c>
      <c r="P153" s="67">
        <v>2994779</v>
      </c>
      <c r="Q153" s="72">
        <f t="shared" si="75"/>
        <v>-448076</v>
      </c>
      <c r="R153" s="12">
        <f t="shared" si="63"/>
        <v>-13.014663702072852</v>
      </c>
      <c r="S153" s="12">
        <f t="shared" si="76"/>
        <v>7.6923306119480968</v>
      </c>
      <c r="T153" s="13">
        <v>36798890</v>
      </c>
      <c r="U153" s="13">
        <v>29498879</v>
      </c>
      <c r="V153" s="63">
        <f t="shared" si="77"/>
        <v>-7300011</v>
      </c>
      <c r="W153" s="12">
        <f t="shared" si="64"/>
        <v>-19.837584774975554</v>
      </c>
      <c r="X153" s="12">
        <f t="shared" si="65"/>
        <v>10.109548822684806</v>
      </c>
      <c r="Y153" s="13">
        <v>22417954</v>
      </c>
      <c r="Z153" s="13">
        <v>22417952</v>
      </c>
      <c r="AA153" s="63">
        <f t="shared" si="78"/>
        <v>-2</v>
      </c>
      <c r="AB153" s="12">
        <f t="shared" si="66"/>
        <v>-8.9214207434906712E-6</v>
      </c>
      <c r="AC153" s="12">
        <f t="shared" si="67"/>
        <v>11.187463335877396</v>
      </c>
      <c r="AD153" s="67">
        <v>14338706</v>
      </c>
      <c r="AE153" s="67">
        <v>7038697</v>
      </c>
      <c r="AF153" s="72">
        <f t="shared" si="79"/>
        <v>-7300009</v>
      </c>
      <c r="AG153" s="12">
        <f t="shared" si="68"/>
        <v>-50.91121193223433</v>
      </c>
      <c r="AH153" s="12">
        <f t="shared" si="69"/>
        <v>8.9474535237690631</v>
      </c>
    </row>
    <row r="154" spans="1:34" x14ac:dyDescent="0.25">
      <c r="A154" s="7">
        <v>11</v>
      </c>
      <c r="B154" s="47" t="s">
        <v>197</v>
      </c>
      <c r="C154" s="48">
        <v>11</v>
      </c>
      <c r="D154" s="7">
        <v>6</v>
      </c>
      <c r="E154" s="67">
        <v>1442428</v>
      </c>
      <c r="F154" s="67">
        <v>1521220</v>
      </c>
      <c r="G154" s="67">
        <f t="shared" si="70"/>
        <v>78792</v>
      </c>
      <c r="H154" s="12">
        <f t="shared" si="71"/>
        <v>5.4624563583069516</v>
      </c>
      <c r="I154" s="12">
        <f t="shared" si="72"/>
        <v>0.57043593869091114</v>
      </c>
      <c r="J154" s="13">
        <v>1409365</v>
      </c>
      <c r="K154" s="13">
        <v>1487078</v>
      </c>
      <c r="L154" s="63">
        <f t="shared" si="73"/>
        <v>77713</v>
      </c>
      <c r="M154" s="12">
        <f t="shared" si="62"/>
        <v>5.5140435586239249</v>
      </c>
      <c r="N154" s="12">
        <f t="shared" si="74"/>
        <v>0.65295823379471318</v>
      </c>
      <c r="O154" s="67">
        <v>33063</v>
      </c>
      <c r="P154" s="67">
        <v>34142</v>
      </c>
      <c r="Q154" s="72">
        <f t="shared" si="75"/>
        <v>1079</v>
      </c>
      <c r="R154" s="12">
        <f t="shared" si="63"/>
        <v>3.2634667150591241</v>
      </c>
      <c r="S154" s="12">
        <f t="shared" si="76"/>
        <v>8.7696471677252946E-2</v>
      </c>
      <c r="T154" s="13">
        <v>3578317</v>
      </c>
      <c r="U154" s="13">
        <v>3474600</v>
      </c>
      <c r="V154" s="63">
        <f t="shared" si="77"/>
        <v>-103717</v>
      </c>
      <c r="W154" s="12">
        <f t="shared" si="64"/>
        <v>-2.8984855170740929</v>
      </c>
      <c r="X154" s="12">
        <f t="shared" si="65"/>
        <v>1.1907787526197393</v>
      </c>
      <c r="Y154" s="13">
        <v>1168467</v>
      </c>
      <c r="Z154" s="13">
        <v>1169165</v>
      </c>
      <c r="AA154" s="63">
        <f t="shared" si="78"/>
        <v>698</v>
      </c>
      <c r="AB154" s="12">
        <f t="shared" si="66"/>
        <v>5.9736389645578925E-2</v>
      </c>
      <c r="AC154" s="12">
        <f t="shared" si="67"/>
        <v>0.58346054854123586</v>
      </c>
      <c r="AD154" s="67">
        <v>2409835</v>
      </c>
      <c r="AE154" s="67">
        <v>2305420</v>
      </c>
      <c r="AF154" s="72">
        <f t="shared" si="79"/>
        <v>-104415</v>
      </c>
      <c r="AG154" s="12">
        <f t="shared" si="68"/>
        <v>-4.3328692628333556</v>
      </c>
      <c r="AH154" s="12">
        <f t="shared" si="69"/>
        <v>2.9306046705473578</v>
      </c>
    </row>
    <row r="155" spans="1:34" x14ac:dyDescent="0.25">
      <c r="A155" s="7">
        <v>12</v>
      </c>
      <c r="B155" s="47" t="s">
        <v>198</v>
      </c>
      <c r="C155" s="48">
        <v>12</v>
      </c>
      <c r="D155" s="7">
        <v>5</v>
      </c>
      <c r="E155" s="67">
        <v>5002428</v>
      </c>
      <c r="F155" s="67">
        <v>4319464</v>
      </c>
      <c r="G155" s="67">
        <f t="shared" si="70"/>
        <v>-682964</v>
      </c>
      <c r="H155" s="12">
        <f t="shared" si="71"/>
        <v>-13.652650273027419</v>
      </c>
      <c r="I155" s="12">
        <f t="shared" si="72"/>
        <v>1.6197377772324832</v>
      </c>
      <c r="J155" s="13">
        <v>3836942</v>
      </c>
      <c r="K155" s="13">
        <v>3827187</v>
      </c>
      <c r="L155" s="63">
        <f t="shared" si="73"/>
        <v>-9755</v>
      </c>
      <c r="M155" s="12">
        <f t="shared" si="62"/>
        <v>-0.25423892255864189</v>
      </c>
      <c r="N155" s="12">
        <f t="shared" si="74"/>
        <v>1.6804722172758171</v>
      </c>
      <c r="O155" s="67">
        <v>1165486</v>
      </c>
      <c r="P155" s="67">
        <v>492277</v>
      </c>
      <c r="Q155" s="72">
        <f t="shared" si="75"/>
        <v>-673209</v>
      </c>
      <c r="R155" s="12">
        <f t="shared" si="63"/>
        <v>-57.762083800234407</v>
      </c>
      <c r="S155" s="12">
        <f t="shared" si="76"/>
        <v>1.2644530486750352</v>
      </c>
      <c r="T155" s="13">
        <v>2645870</v>
      </c>
      <c r="U155" s="13">
        <v>2794500</v>
      </c>
      <c r="V155" s="63">
        <f t="shared" si="77"/>
        <v>148630</v>
      </c>
      <c r="W155" s="12">
        <f t="shared" si="64"/>
        <v>5.6174339631198933</v>
      </c>
      <c r="X155" s="12">
        <f t="shared" si="65"/>
        <v>0.95770195826738669</v>
      </c>
      <c r="Y155" s="13">
        <v>4403824</v>
      </c>
      <c r="Z155" s="13">
        <v>4403824</v>
      </c>
      <c r="AA155" s="63">
        <f t="shared" si="78"/>
        <v>0</v>
      </c>
      <c r="AB155" s="12">
        <f t="shared" si="66"/>
        <v>0</v>
      </c>
      <c r="AC155" s="12">
        <f t="shared" si="67"/>
        <v>2.1976860124268685</v>
      </c>
      <c r="AD155" s="67">
        <v>-1691242</v>
      </c>
      <c r="AE155" s="67">
        <v>-1540716</v>
      </c>
      <c r="AF155" s="72">
        <f t="shared" si="79"/>
        <v>150526</v>
      </c>
      <c r="AG155" s="12">
        <f t="shared" si="68"/>
        <v>-8.9003229579208636</v>
      </c>
      <c r="AH155" s="12">
        <f t="shared" si="69"/>
        <v>-1.9585279496087664</v>
      </c>
    </row>
    <row r="156" spans="1:34" x14ac:dyDescent="0.25">
      <c r="A156" s="7">
        <v>13</v>
      </c>
      <c r="B156" s="47" t="s">
        <v>199</v>
      </c>
      <c r="C156" s="48">
        <v>13</v>
      </c>
      <c r="D156" s="7">
        <v>7</v>
      </c>
      <c r="E156" s="67">
        <v>319540</v>
      </c>
      <c r="F156" s="67">
        <v>303089</v>
      </c>
      <c r="G156" s="67">
        <f t="shared" si="70"/>
        <v>-16451</v>
      </c>
      <c r="H156" s="12">
        <f t="shared" si="71"/>
        <v>-5.1483382362145562</v>
      </c>
      <c r="I156" s="12">
        <f t="shared" si="72"/>
        <v>0.11365407910880056</v>
      </c>
      <c r="J156" s="13">
        <v>307675</v>
      </c>
      <c r="K156" s="13">
        <v>290879</v>
      </c>
      <c r="L156" s="63">
        <f t="shared" si="73"/>
        <v>-16796</v>
      </c>
      <c r="M156" s="12">
        <f t="shared" si="62"/>
        <v>-5.4590070691476313</v>
      </c>
      <c r="N156" s="12">
        <f t="shared" si="74"/>
        <v>0.12772150357141482</v>
      </c>
      <c r="O156" s="67">
        <v>11865</v>
      </c>
      <c r="P156" s="67">
        <v>12210</v>
      </c>
      <c r="Q156" s="72">
        <f t="shared" si="75"/>
        <v>345</v>
      </c>
      <c r="R156" s="12">
        <f t="shared" si="63"/>
        <v>2.9077117572692686</v>
      </c>
      <c r="S156" s="12">
        <f t="shared" si="76"/>
        <v>3.1362366562569806E-2</v>
      </c>
      <c r="T156" s="13">
        <v>3032348</v>
      </c>
      <c r="U156" s="13">
        <v>2797005</v>
      </c>
      <c r="V156" s="63">
        <f t="shared" si="77"/>
        <v>-235343</v>
      </c>
      <c r="W156" s="12">
        <f t="shared" si="64"/>
        <v>-7.7610815117526073</v>
      </c>
      <c r="X156" s="12">
        <f t="shared" si="65"/>
        <v>0.95856044579841548</v>
      </c>
      <c r="Y156" s="13">
        <v>611987</v>
      </c>
      <c r="Z156" s="13">
        <v>631792</v>
      </c>
      <c r="AA156" s="63">
        <f t="shared" si="78"/>
        <v>19805</v>
      </c>
      <c r="AB156" s="12">
        <f t="shared" si="66"/>
        <v>3.2361798534936241</v>
      </c>
      <c r="AC156" s="12">
        <f t="shared" si="67"/>
        <v>0.31528972119757648</v>
      </c>
      <c r="AD156" s="67">
        <v>2420361</v>
      </c>
      <c r="AE156" s="67">
        <v>2165213</v>
      </c>
      <c r="AF156" s="72">
        <f t="shared" si="79"/>
        <v>-255148</v>
      </c>
      <c r="AG156" s="12">
        <f t="shared" si="68"/>
        <v>-10.541733237314602</v>
      </c>
      <c r="AH156" s="12">
        <f t="shared" si="69"/>
        <v>2.7523762830763401</v>
      </c>
    </row>
    <row r="157" spans="1:34" x14ac:dyDescent="0.25">
      <c r="A157" s="7">
        <v>14</v>
      </c>
      <c r="B157" s="47" t="s">
        <v>200</v>
      </c>
      <c r="C157" s="48">
        <v>15</v>
      </c>
      <c r="D157" s="7">
        <v>9</v>
      </c>
      <c r="E157" s="67">
        <v>2995406</v>
      </c>
      <c r="F157" s="67">
        <v>2769139</v>
      </c>
      <c r="G157" s="67">
        <f t="shared" si="70"/>
        <v>-226267</v>
      </c>
      <c r="H157" s="12">
        <f t="shared" si="71"/>
        <v>-7.553800720169491</v>
      </c>
      <c r="I157" s="12">
        <f t="shared" si="72"/>
        <v>1.0383878760669798</v>
      </c>
      <c r="J157" s="13">
        <v>2758300</v>
      </c>
      <c r="K157" s="13">
        <v>2577276</v>
      </c>
      <c r="L157" s="63">
        <f t="shared" si="73"/>
        <v>-181024</v>
      </c>
      <c r="M157" s="12">
        <f t="shared" si="62"/>
        <v>-6.5628829351412179</v>
      </c>
      <c r="N157" s="12">
        <f t="shared" si="74"/>
        <v>1.13165118773965</v>
      </c>
      <c r="O157" s="67">
        <v>237106</v>
      </c>
      <c r="P157" s="67">
        <v>191863</v>
      </c>
      <c r="Q157" s="72">
        <f t="shared" si="75"/>
        <v>-45243</v>
      </c>
      <c r="R157" s="12">
        <f t="shared" si="63"/>
        <v>-19.081339147891669</v>
      </c>
      <c r="S157" s="12">
        <f t="shared" si="76"/>
        <v>0.4928155393770951</v>
      </c>
      <c r="T157" s="13">
        <v>7245010</v>
      </c>
      <c r="U157" s="13">
        <v>7199724</v>
      </c>
      <c r="V157" s="63">
        <f t="shared" si="77"/>
        <v>-45286</v>
      </c>
      <c r="W157" s="12">
        <f t="shared" si="64"/>
        <v>-0.62506469970365686</v>
      </c>
      <c r="X157" s="12">
        <f t="shared" si="65"/>
        <v>2.4674144833725897</v>
      </c>
      <c r="Y157" s="13">
        <v>3284504</v>
      </c>
      <c r="Z157" s="13">
        <v>3270949</v>
      </c>
      <c r="AA157" s="63">
        <f t="shared" si="78"/>
        <v>-13555</v>
      </c>
      <c r="AB157" s="12">
        <f t="shared" si="66"/>
        <v>-0.41269549374882786</v>
      </c>
      <c r="AC157" s="12">
        <f t="shared" si="67"/>
        <v>1.6323356393583515</v>
      </c>
      <c r="AD157" s="67">
        <v>2393035</v>
      </c>
      <c r="AE157" s="67">
        <v>2198668</v>
      </c>
      <c r="AF157" s="72">
        <f t="shared" si="79"/>
        <v>-194367</v>
      </c>
      <c r="AG157" s="12">
        <f t="shared" si="68"/>
        <v>-8.1221962904846805</v>
      </c>
      <c r="AH157" s="12">
        <f t="shared" si="69"/>
        <v>2.7949036226730999</v>
      </c>
    </row>
    <row r="158" spans="1:34" x14ac:dyDescent="0.25">
      <c r="A158" s="7">
        <v>15</v>
      </c>
      <c r="B158" s="47" t="s">
        <v>201</v>
      </c>
      <c r="C158" s="48">
        <v>16</v>
      </c>
      <c r="D158" s="7">
        <v>8</v>
      </c>
      <c r="E158" s="67">
        <v>1215702</v>
      </c>
      <c r="F158" s="67">
        <v>1198012</v>
      </c>
      <c r="G158" s="67">
        <f t="shared" si="70"/>
        <v>-17690</v>
      </c>
      <c r="H158" s="12">
        <f t="shared" si="71"/>
        <v>-1.4551263385270374</v>
      </c>
      <c r="I158" s="12">
        <f t="shared" si="72"/>
        <v>0.44923751974269061</v>
      </c>
      <c r="J158" s="13">
        <v>794126</v>
      </c>
      <c r="K158" s="13">
        <v>726680</v>
      </c>
      <c r="L158" s="63">
        <f t="shared" si="73"/>
        <v>-67446</v>
      </c>
      <c r="M158" s="12">
        <f t="shared" si="62"/>
        <v>-8.4931106650581967</v>
      </c>
      <c r="N158" s="12">
        <f t="shared" si="74"/>
        <v>0.31907653084366938</v>
      </c>
      <c r="O158" s="67">
        <v>421576</v>
      </c>
      <c r="P158" s="67">
        <v>471332</v>
      </c>
      <c r="Q158" s="72">
        <f t="shared" si="75"/>
        <v>49756</v>
      </c>
      <c r="R158" s="12">
        <f t="shared" si="63"/>
        <v>11.802379642104867</v>
      </c>
      <c r="S158" s="12">
        <f t="shared" si="76"/>
        <v>1.2106541324053361</v>
      </c>
      <c r="T158" s="13">
        <v>2096726</v>
      </c>
      <c r="U158" s="13">
        <v>1923368</v>
      </c>
      <c r="V158" s="63">
        <f t="shared" si="77"/>
        <v>-173358</v>
      </c>
      <c r="W158" s="12">
        <f t="shared" si="64"/>
        <v>-8.2680331144841972</v>
      </c>
      <c r="X158" s="12">
        <f t="shared" si="65"/>
        <v>0.65915666490206726</v>
      </c>
      <c r="Y158" s="13">
        <v>493067</v>
      </c>
      <c r="Z158" s="13">
        <v>535567</v>
      </c>
      <c r="AA158" s="63">
        <f t="shared" si="78"/>
        <v>42500</v>
      </c>
      <c r="AB158" s="12">
        <f t="shared" si="66"/>
        <v>8.6195182399146404</v>
      </c>
      <c r="AC158" s="12">
        <f t="shared" si="67"/>
        <v>0.26726956041327277</v>
      </c>
      <c r="AD158" s="67">
        <v>1520976</v>
      </c>
      <c r="AE158" s="67">
        <v>1264052</v>
      </c>
      <c r="AF158" s="72">
        <f t="shared" si="79"/>
        <v>-256924</v>
      </c>
      <c r="AG158" s="12">
        <f t="shared" si="68"/>
        <v>-16.892048263746446</v>
      </c>
      <c r="AH158" s="12">
        <f t="shared" si="69"/>
        <v>1.6068381010899222</v>
      </c>
    </row>
    <row r="159" spans="1:34" x14ac:dyDescent="0.25">
      <c r="A159" s="7">
        <v>16</v>
      </c>
      <c r="B159" s="47" t="s">
        <v>202</v>
      </c>
      <c r="C159" s="48">
        <v>17</v>
      </c>
      <c r="D159" s="7">
        <v>2</v>
      </c>
      <c r="E159" s="67">
        <v>1977238</v>
      </c>
      <c r="F159" s="67">
        <v>2645515</v>
      </c>
      <c r="G159" s="67">
        <f t="shared" si="70"/>
        <v>668277</v>
      </c>
      <c r="H159" s="12">
        <f t="shared" si="71"/>
        <v>33.7985108520067</v>
      </c>
      <c r="I159" s="12">
        <f t="shared" si="72"/>
        <v>0.99203062827591393</v>
      </c>
      <c r="J159" s="13">
        <v>1244557</v>
      </c>
      <c r="K159" s="13">
        <v>2038870</v>
      </c>
      <c r="L159" s="63">
        <f t="shared" si="73"/>
        <v>794313</v>
      </c>
      <c r="M159" s="12">
        <f t="shared" si="62"/>
        <v>63.822950656337952</v>
      </c>
      <c r="N159" s="12">
        <f t="shared" si="74"/>
        <v>0.8952435273314695</v>
      </c>
      <c r="O159" s="67">
        <v>732681</v>
      </c>
      <c r="P159" s="67">
        <v>606645</v>
      </c>
      <c r="Q159" s="72">
        <f t="shared" si="75"/>
        <v>-126036</v>
      </c>
      <c r="R159" s="12">
        <f t="shared" si="63"/>
        <v>-17.202029259664158</v>
      </c>
      <c r="S159" s="12">
        <f t="shared" si="76"/>
        <v>1.5582164507248288</v>
      </c>
      <c r="T159" s="13">
        <v>568161</v>
      </c>
      <c r="U159" s="13">
        <v>686122</v>
      </c>
      <c r="V159" s="63">
        <f t="shared" si="77"/>
        <v>117961</v>
      </c>
      <c r="W159" s="12">
        <f t="shared" si="64"/>
        <v>20.761896715895674</v>
      </c>
      <c r="X159" s="12">
        <f t="shared" si="65"/>
        <v>0.23514059152275396</v>
      </c>
      <c r="Y159" s="13">
        <v>279175</v>
      </c>
      <c r="Z159" s="13">
        <v>279175</v>
      </c>
      <c r="AA159" s="63">
        <f t="shared" si="78"/>
        <v>0</v>
      </c>
      <c r="AB159" s="12">
        <f t="shared" si="66"/>
        <v>0</v>
      </c>
      <c r="AC159" s="12">
        <f t="shared" si="67"/>
        <v>0.13931959872130922</v>
      </c>
      <c r="AD159" s="67">
        <v>278199</v>
      </c>
      <c r="AE159" s="67">
        <v>370537</v>
      </c>
      <c r="AF159" s="72">
        <f t="shared" si="79"/>
        <v>92338</v>
      </c>
      <c r="AG159" s="12">
        <f t="shared" si="68"/>
        <v>33.191348638923955</v>
      </c>
      <c r="AH159" s="12">
        <f t="shared" si="69"/>
        <v>0.47101936428529562</v>
      </c>
    </row>
    <row r="160" spans="1:34" x14ac:dyDescent="0.25">
      <c r="A160" s="7">
        <v>17</v>
      </c>
      <c r="B160" s="47" t="s">
        <v>203</v>
      </c>
      <c r="C160" s="48">
        <v>18</v>
      </c>
      <c r="D160" s="7">
        <v>2</v>
      </c>
      <c r="E160" s="67">
        <v>294367</v>
      </c>
      <c r="F160" s="67">
        <v>299253</v>
      </c>
      <c r="G160" s="67">
        <f t="shared" si="70"/>
        <v>4886</v>
      </c>
      <c r="H160" s="12">
        <f t="shared" si="71"/>
        <v>1.6598327937574595</v>
      </c>
      <c r="I160" s="12">
        <f t="shared" si="72"/>
        <v>0.11221563347909654</v>
      </c>
      <c r="J160" s="13">
        <v>288597</v>
      </c>
      <c r="K160" s="13">
        <v>293733</v>
      </c>
      <c r="L160" s="63">
        <f t="shared" si="73"/>
        <v>5136</v>
      </c>
      <c r="M160" s="12">
        <f t="shared" si="62"/>
        <v>1.7796442790465505</v>
      </c>
      <c r="N160" s="12">
        <f t="shared" si="74"/>
        <v>0.12897466097085861</v>
      </c>
      <c r="O160" s="67">
        <v>5770</v>
      </c>
      <c r="P160" s="67">
        <v>5520</v>
      </c>
      <c r="Q160" s="72">
        <f t="shared" si="75"/>
        <v>-250</v>
      </c>
      <c r="R160" s="12">
        <f t="shared" si="63"/>
        <v>-4.3327556325823195</v>
      </c>
      <c r="S160" s="12">
        <f t="shared" si="76"/>
        <v>1.4178563753102811E-2</v>
      </c>
      <c r="T160" s="13">
        <v>597071</v>
      </c>
      <c r="U160" s="13">
        <v>908782</v>
      </c>
      <c r="V160" s="63">
        <f t="shared" si="77"/>
        <v>311711</v>
      </c>
      <c r="W160" s="12">
        <f t="shared" si="64"/>
        <v>52.206688986736935</v>
      </c>
      <c r="X160" s="12">
        <f t="shared" si="65"/>
        <v>0.31144830955024233</v>
      </c>
      <c r="Y160" s="13">
        <v>45451</v>
      </c>
      <c r="Z160" s="13">
        <v>45451</v>
      </c>
      <c r="AA160" s="63">
        <f t="shared" si="78"/>
        <v>0</v>
      </c>
      <c r="AB160" s="12">
        <f t="shared" si="66"/>
        <v>0</v>
      </c>
      <c r="AC160" s="12">
        <f t="shared" si="67"/>
        <v>2.2681884414729923E-2</v>
      </c>
      <c r="AD160" s="67">
        <v>551620</v>
      </c>
      <c r="AE160" s="67">
        <v>863331</v>
      </c>
      <c r="AF160" s="72">
        <f t="shared" si="79"/>
        <v>311711</v>
      </c>
      <c r="AG160" s="12">
        <f t="shared" si="68"/>
        <v>56.508284688734989</v>
      </c>
      <c r="AH160" s="12">
        <f t="shared" si="69"/>
        <v>1.0974494282292686</v>
      </c>
    </row>
    <row r="161" spans="1:34" x14ac:dyDescent="0.25">
      <c r="A161" s="7">
        <v>18</v>
      </c>
      <c r="B161" s="47" t="s">
        <v>204</v>
      </c>
      <c r="C161" s="48">
        <v>19</v>
      </c>
      <c r="D161" s="7">
        <v>4</v>
      </c>
      <c r="E161" s="67">
        <v>1765404</v>
      </c>
      <c r="F161" s="67">
        <v>1357662</v>
      </c>
      <c r="G161" s="67">
        <f t="shared" si="70"/>
        <v>-407742</v>
      </c>
      <c r="H161" s="12">
        <f t="shared" si="71"/>
        <v>-23.096243126219264</v>
      </c>
      <c r="I161" s="12">
        <f t="shared" si="72"/>
        <v>0.50910400691220192</v>
      </c>
      <c r="J161" s="13">
        <v>1353383</v>
      </c>
      <c r="K161" s="13">
        <v>1126818</v>
      </c>
      <c r="L161" s="63">
        <f t="shared" si="73"/>
        <v>-226565</v>
      </c>
      <c r="M161" s="12">
        <f t="shared" si="62"/>
        <v>-16.740641784328602</v>
      </c>
      <c r="N161" s="12">
        <f t="shared" si="74"/>
        <v>0.49477235967991667</v>
      </c>
      <c r="O161" s="67">
        <v>412021</v>
      </c>
      <c r="P161" s="67">
        <v>230844</v>
      </c>
      <c r="Q161" s="72">
        <f t="shared" si="75"/>
        <v>-181177</v>
      </c>
      <c r="R161" s="12">
        <f t="shared" si="63"/>
        <v>-43.97275867006779</v>
      </c>
      <c r="S161" s="12">
        <f t="shared" si="76"/>
        <v>0.59294137156182358</v>
      </c>
      <c r="T161" s="13">
        <v>1206738</v>
      </c>
      <c r="U161" s="13">
        <v>1276162</v>
      </c>
      <c r="V161" s="63">
        <f t="shared" si="77"/>
        <v>69424</v>
      </c>
      <c r="W161" s="12">
        <f t="shared" si="64"/>
        <v>5.7530300694931213</v>
      </c>
      <c r="X161" s="12">
        <f t="shared" si="65"/>
        <v>0.43735295990925915</v>
      </c>
      <c r="Y161" s="13">
        <v>827277</v>
      </c>
      <c r="Z161" s="13">
        <v>996219</v>
      </c>
      <c r="AA161" s="63">
        <f t="shared" si="78"/>
        <v>168942</v>
      </c>
      <c r="AB161" s="12">
        <f t="shared" si="66"/>
        <v>20.421454966111725</v>
      </c>
      <c r="AC161" s="12">
        <f t="shared" si="67"/>
        <v>0.49715351058849816</v>
      </c>
      <c r="AD161" s="67">
        <v>379461</v>
      </c>
      <c r="AE161" s="67">
        <v>279943</v>
      </c>
      <c r="AF161" s="72">
        <f t="shared" si="79"/>
        <v>-99518</v>
      </c>
      <c r="AG161" s="12">
        <f t="shared" si="68"/>
        <v>-26.226147087579491</v>
      </c>
      <c r="AH161" s="12">
        <f t="shared" si="69"/>
        <v>0.35585804898328238</v>
      </c>
    </row>
    <row r="162" spans="1:34" x14ac:dyDescent="0.25">
      <c r="A162" s="7">
        <v>19</v>
      </c>
      <c r="B162" s="47" t="s">
        <v>205</v>
      </c>
      <c r="C162" s="48">
        <v>21</v>
      </c>
      <c r="D162" s="7">
        <v>2</v>
      </c>
      <c r="E162" s="67">
        <v>1591468</v>
      </c>
      <c r="F162" s="67">
        <v>977265</v>
      </c>
      <c r="G162" s="67">
        <f t="shared" si="70"/>
        <v>-614203</v>
      </c>
      <c r="H162" s="12">
        <f t="shared" si="71"/>
        <v>-38.593487270871933</v>
      </c>
      <c r="I162" s="12">
        <f t="shared" si="72"/>
        <v>0.36646052354345415</v>
      </c>
      <c r="J162" s="13">
        <v>1576115</v>
      </c>
      <c r="K162" s="13">
        <v>961007</v>
      </c>
      <c r="L162" s="63">
        <f t="shared" si="73"/>
        <v>-615108</v>
      </c>
      <c r="M162" s="12">
        <f t="shared" si="62"/>
        <v>-39.026847660227837</v>
      </c>
      <c r="N162" s="12">
        <f t="shared" si="74"/>
        <v>0.4219667249359858</v>
      </c>
      <c r="O162" s="67">
        <v>15353</v>
      </c>
      <c r="P162" s="67">
        <v>16258</v>
      </c>
      <c r="Q162" s="72">
        <f t="shared" si="75"/>
        <v>905</v>
      </c>
      <c r="R162" s="12">
        <f t="shared" si="63"/>
        <v>5.8946134305998896</v>
      </c>
      <c r="S162" s="12">
        <f t="shared" si="76"/>
        <v>4.1759979981511867E-2</v>
      </c>
      <c r="T162" s="13">
        <v>1646677</v>
      </c>
      <c r="U162" s="13">
        <v>1676526</v>
      </c>
      <c r="V162" s="63">
        <f t="shared" si="77"/>
        <v>29849</v>
      </c>
      <c r="W162" s="12">
        <f t="shared" si="64"/>
        <v>1.8126809325690516</v>
      </c>
      <c r="X162" s="12">
        <f t="shared" si="65"/>
        <v>0.57456154349121091</v>
      </c>
      <c r="Y162" s="13">
        <v>146109</v>
      </c>
      <c r="Z162" s="13">
        <v>252819</v>
      </c>
      <c r="AA162" s="63">
        <f t="shared" si="78"/>
        <v>106710</v>
      </c>
      <c r="AB162" s="12">
        <f t="shared" si="66"/>
        <v>73.034515327597887</v>
      </c>
      <c r="AC162" s="12">
        <f t="shared" si="67"/>
        <v>0.12616689040609896</v>
      </c>
      <c r="AD162" s="67">
        <v>1500568</v>
      </c>
      <c r="AE162" s="67">
        <v>1423707</v>
      </c>
      <c r="AF162" s="72">
        <f t="shared" si="79"/>
        <v>-76861</v>
      </c>
      <c r="AG162" s="12">
        <f t="shared" si="68"/>
        <v>-5.1221270878760663</v>
      </c>
      <c r="AH162" s="12">
        <f t="shared" si="69"/>
        <v>1.8097884045817973</v>
      </c>
    </row>
    <row r="163" spans="1:34" x14ac:dyDescent="0.25">
      <c r="A163" s="7">
        <v>20</v>
      </c>
      <c r="B163" s="47" t="s">
        <v>206</v>
      </c>
      <c r="C163" s="48">
        <v>22</v>
      </c>
      <c r="D163" s="7">
        <v>1</v>
      </c>
      <c r="E163" s="67">
        <v>32906</v>
      </c>
      <c r="F163" s="67">
        <v>17697</v>
      </c>
      <c r="G163" s="67">
        <f t="shared" si="70"/>
        <v>-15209</v>
      </c>
      <c r="H163" s="12">
        <f t="shared" si="71"/>
        <v>-46.219534431410679</v>
      </c>
      <c r="I163" s="12">
        <f t="shared" si="72"/>
        <v>6.6361241681105005E-3</v>
      </c>
      <c r="J163" s="13">
        <v>32890</v>
      </c>
      <c r="K163" s="13">
        <v>17589</v>
      </c>
      <c r="L163" s="63">
        <f t="shared" si="73"/>
        <v>-15301</v>
      </c>
      <c r="M163" s="12">
        <f t="shared" si="62"/>
        <v>-46.521739130434781</v>
      </c>
      <c r="N163" s="12">
        <f t="shared" si="74"/>
        <v>7.7231203569787269E-3</v>
      </c>
      <c r="O163" s="67">
        <v>16</v>
      </c>
      <c r="P163" s="67">
        <v>108</v>
      </c>
      <c r="Q163" s="72">
        <f t="shared" si="75"/>
        <v>92</v>
      </c>
      <c r="R163" s="12">
        <f t="shared" si="63"/>
        <v>575</v>
      </c>
      <c r="S163" s="12">
        <f t="shared" si="76"/>
        <v>2.774066821259246E-4</v>
      </c>
      <c r="T163" s="13">
        <v>61939</v>
      </c>
      <c r="U163" s="13">
        <v>79526</v>
      </c>
      <c r="V163" s="63">
        <f t="shared" si="77"/>
        <v>17587</v>
      </c>
      <c r="W163" s="12">
        <f t="shared" si="64"/>
        <v>28.394065128594264</v>
      </c>
      <c r="X163" s="12">
        <f t="shared" si="65"/>
        <v>2.7254323110814882E-2</v>
      </c>
      <c r="Y163" s="13">
        <v>12352</v>
      </c>
      <c r="Z163" s="13">
        <v>12352</v>
      </c>
      <c r="AA163" s="63">
        <f t="shared" si="78"/>
        <v>0</v>
      </c>
      <c r="AB163" s="12">
        <f t="shared" si="66"/>
        <v>0</v>
      </c>
      <c r="AC163" s="12">
        <f t="shared" si="67"/>
        <v>6.1641468018469115E-3</v>
      </c>
      <c r="AD163" s="67">
        <v>49587</v>
      </c>
      <c r="AE163" s="67">
        <v>67174</v>
      </c>
      <c r="AF163" s="72">
        <f t="shared" si="79"/>
        <v>17587</v>
      </c>
      <c r="AG163" s="12">
        <f t="shared" si="68"/>
        <v>35.466957065359878</v>
      </c>
      <c r="AH163" s="12">
        <f t="shared" si="69"/>
        <v>8.539027081371213E-2</v>
      </c>
    </row>
    <row r="164" spans="1:34" x14ac:dyDescent="0.25">
      <c r="A164" s="7">
        <v>21</v>
      </c>
      <c r="B164" s="47" t="s">
        <v>207</v>
      </c>
      <c r="C164" s="48">
        <v>25</v>
      </c>
      <c r="D164" s="7">
        <v>1</v>
      </c>
      <c r="E164" s="67">
        <v>173574</v>
      </c>
      <c r="F164" s="67">
        <v>245594</v>
      </c>
      <c r="G164" s="67">
        <f t="shared" si="70"/>
        <v>72020</v>
      </c>
      <c r="H164" s="12">
        <f t="shared" si="71"/>
        <v>41.492389413160964</v>
      </c>
      <c r="I164" s="12">
        <f t="shared" si="72"/>
        <v>9.2094269025424086E-2</v>
      </c>
      <c r="J164" s="13">
        <v>172927</v>
      </c>
      <c r="K164" s="13">
        <v>244900</v>
      </c>
      <c r="L164" s="63">
        <f t="shared" si="73"/>
        <v>71973</v>
      </c>
      <c r="M164" s="12">
        <f t="shared" si="62"/>
        <v>41.620452560907211</v>
      </c>
      <c r="N164" s="12">
        <f t="shared" si="74"/>
        <v>0.10753267243300302</v>
      </c>
      <c r="O164" s="67">
        <v>647</v>
      </c>
      <c r="P164" s="67">
        <v>694</v>
      </c>
      <c r="Q164" s="72">
        <f t="shared" si="75"/>
        <v>47</v>
      </c>
      <c r="R164" s="12">
        <f t="shared" si="63"/>
        <v>7.2642967542503811</v>
      </c>
      <c r="S164" s="12">
        <f t="shared" si="76"/>
        <v>1.7825947906980712E-3</v>
      </c>
      <c r="T164" s="13">
        <v>422956</v>
      </c>
      <c r="U164" s="13">
        <v>355728</v>
      </c>
      <c r="V164" s="63">
        <f t="shared" si="77"/>
        <v>-67228</v>
      </c>
      <c r="W164" s="12">
        <f t="shared" si="64"/>
        <v>-15.894797567595688</v>
      </c>
      <c r="X164" s="12">
        <f t="shared" si="65"/>
        <v>0.12191139817875861</v>
      </c>
      <c r="Y164" s="13">
        <v>62354</v>
      </c>
      <c r="Z164" s="13">
        <v>62354</v>
      </c>
      <c r="AA164" s="63">
        <f t="shared" si="78"/>
        <v>0</v>
      </c>
      <c r="AB164" s="12">
        <f t="shared" si="66"/>
        <v>0</v>
      </c>
      <c r="AC164" s="12">
        <f t="shared" si="67"/>
        <v>3.1117163996305243E-2</v>
      </c>
      <c r="AD164" s="67">
        <v>360602</v>
      </c>
      <c r="AE164" s="67">
        <v>293374</v>
      </c>
      <c r="AF164" s="72">
        <f t="shared" si="79"/>
        <v>-67228</v>
      </c>
      <c r="AG164" s="12">
        <f t="shared" si="68"/>
        <v>-18.643268756135583</v>
      </c>
      <c r="AH164" s="12">
        <f t="shared" si="69"/>
        <v>0.37293127266058268</v>
      </c>
    </row>
    <row r="165" spans="1:34" x14ac:dyDescent="0.25">
      <c r="A165" s="7">
        <v>22</v>
      </c>
      <c r="B165" s="47" t="s">
        <v>208</v>
      </c>
      <c r="C165" s="48">
        <v>26</v>
      </c>
      <c r="D165" s="7">
        <v>3</v>
      </c>
      <c r="E165" s="67">
        <v>133004</v>
      </c>
      <c r="F165" s="67">
        <v>137826</v>
      </c>
      <c r="G165" s="67">
        <f t="shared" si="70"/>
        <v>4822</v>
      </c>
      <c r="H165" s="12">
        <f t="shared" si="71"/>
        <v>3.6254548735376488</v>
      </c>
      <c r="I165" s="12">
        <f t="shared" si="72"/>
        <v>5.1682796496242182E-2</v>
      </c>
      <c r="J165" s="13">
        <v>133004</v>
      </c>
      <c r="K165" s="13">
        <v>137826</v>
      </c>
      <c r="L165" s="63">
        <f t="shared" si="73"/>
        <v>4822</v>
      </c>
      <c r="M165" s="12">
        <f t="shared" si="62"/>
        <v>3.6254548735376488</v>
      </c>
      <c r="N165" s="12">
        <f t="shared" si="74"/>
        <v>6.0517754637611575E-2</v>
      </c>
      <c r="O165" s="67">
        <v>0</v>
      </c>
      <c r="P165" s="67">
        <v>0</v>
      </c>
      <c r="Q165" s="72">
        <f t="shared" si="75"/>
        <v>0</v>
      </c>
      <c r="R165" s="12" t="e">
        <f t="shared" si="63"/>
        <v>#DIV/0!</v>
      </c>
      <c r="S165" s="12">
        <f t="shared" si="76"/>
        <v>0</v>
      </c>
      <c r="T165" s="13">
        <v>490774</v>
      </c>
      <c r="U165" s="13">
        <v>493338</v>
      </c>
      <c r="V165" s="63">
        <f t="shared" si="77"/>
        <v>2564</v>
      </c>
      <c r="W165" s="12">
        <f t="shared" si="64"/>
        <v>0.52244006406208143</v>
      </c>
      <c r="X165" s="12">
        <f t="shared" si="65"/>
        <v>0.16907166530245699</v>
      </c>
      <c r="Y165" s="13">
        <v>310765</v>
      </c>
      <c r="Z165" s="13">
        <v>310766</v>
      </c>
      <c r="AA165" s="63">
        <f t="shared" si="78"/>
        <v>1</v>
      </c>
      <c r="AB165" s="12">
        <f t="shared" si="66"/>
        <v>3.2178655897041608E-4</v>
      </c>
      <c r="AC165" s="12">
        <f t="shared" si="67"/>
        <v>0.15508478343772325</v>
      </c>
      <c r="AD165" s="67">
        <v>180009</v>
      </c>
      <c r="AE165" s="67">
        <v>182572</v>
      </c>
      <c r="AF165" s="72">
        <f t="shared" si="79"/>
        <v>2563</v>
      </c>
      <c r="AG165" s="12">
        <f t="shared" si="68"/>
        <v>1.4238176980039867</v>
      </c>
      <c r="AH165" s="12">
        <f t="shared" si="69"/>
        <v>0.23208194424927872</v>
      </c>
    </row>
    <row r="166" spans="1:34" x14ac:dyDescent="0.25">
      <c r="A166" s="7">
        <v>23</v>
      </c>
      <c r="B166" s="47" t="s">
        <v>209</v>
      </c>
      <c r="C166" s="48">
        <v>28</v>
      </c>
      <c r="D166" s="7">
        <v>1</v>
      </c>
      <c r="E166" s="67">
        <v>607</v>
      </c>
      <c r="F166" s="67">
        <v>14826</v>
      </c>
      <c r="G166" s="67">
        <f t="shared" si="70"/>
        <v>14219</v>
      </c>
      <c r="H166" s="12">
        <f t="shared" si="71"/>
        <v>2342.5041186161452</v>
      </c>
      <c r="I166" s="12">
        <f t="shared" si="72"/>
        <v>5.5595398607903189E-3</v>
      </c>
      <c r="J166" s="13">
        <v>607</v>
      </c>
      <c r="K166" s="13">
        <v>14826</v>
      </c>
      <c r="L166" s="63">
        <f t="shared" si="73"/>
        <v>14219</v>
      </c>
      <c r="M166" s="12">
        <f t="shared" si="62"/>
        <v>2342.5041186161452</v>
      </c>
      <c r="N166" s="12">
        <f t="shared" si="74"/>
        <v>6.5099199734246745E-3</v>
      </c>
      <c r="O166" s="67">
        <v>0</v>
      </c>
      <c r="P166" s="67">
        <v>0</v>
      </c>
      <c r="Q166" s="72">
        <f t="shared" si="75"/>
        <v>0</v>
      </c>
      <c r="R166" s="12" t="e">
        <f t="shared" si="63"/>
        <v>#DIV/0!</v>
      </c>
      <c r="S166" s="12">
        <f t="shared" si="76"/>
        <v>0</v>
      </c>
      <c r="T166" s="13">
        <v>5889</v>
      </c>
      <c r="U166" s="13">
        <v>5109</v>
      </c>
      <c r="V166" s="63">
        <f t="shared" si="77"/>
        <v>-780</v>
      </c>
      <c r="W166" s="12">
        <f t="shared" si="64"/>
        <v>-13.245033112582789</v>
      </c>
      <c r="X166" s="12">
        <f t="shared" si="65"/>
        <v>1.7509033117867518E-3</v>
      </c>
      <c r="Y166" s="13">
        <v>6386</v>
      </c>
      <c r="Z166" s="13">
        <v>6387</v>
      </c>
      <c r="AA166" s="63">
        <f t="shared" si="78"/>
        <v>1</v>
      </c>
      <c r="AB166" s="12">
        <f t="shared" si="66"/>
        <v>1.5659254619478702E-2</v>
      </c>
      <c r="AC166" s="12">
        <f t="shared" si="67"/>
        <v>3.1873709215832434E-3</v>
      </c>
      <c r="AD166" s="67">
        <v>-497</v>
      </c>
      <c r="AE166" s="67">
        <v>-1278</v>
      </c>
      <c r="AF166" s="72">
        <f t="shared" si="79"/>
        <v>-781</v>
      </c>
      <c r="AG166" s="12">
        <f t="shared" si="68"/>
        <v>157.14285714285717</v>
      </c>
      <c r="AH166" s="12">
        <f t="shared" si="69"/>
        <v>-1.624568525023433E-3</v>
      </c>
    </row>
    <row r="167" spans="1:34" x14ac:dyDescent="0.25">
      <c r="A167" s="7">
        <v>24</v>
      </c>
      <c r="B167" s="47" t="s">
        <v>210</v>
      </c>
      <c r="C167" s="48">
        <v>29</v>
      </c>
      <c r="D167" s="7">
        <v>3</v>
      </c>
      <c r="E167" s="67">
        <v>145237</v>
      </c>
      <c r="F167" s="67">
        <v>160818</v>
      </c>
      <c r="G167" s="67">
        <f t="shared" si="70"/>
        <v>15581</v>
      </c>
      <c r="H167" s="12">
        <f t="shared" si="71"/>
        <v>10.727982538884717</v>
      </c>
      <c r="I167" s="12">
        <f t="shared" si="72"/>
        <v>6.0304470614634939E-2</v>
      </c>
      <c r="J167" s="13">
        <v>51634</v>
      </c>
      <c r="K167" s="13">
        <v>64545</v>
      </c>
      <c r="L167" s="63">
        <f t="shared" si="73"/>
        <v>12911</v>
      </c>
      <c r="M167" s="12">
        <f t="shared" si="62"/>
        <v>25.004841770926149</v>
      </c>
      <c r="N167" s="12">
        <f t="shared" si="74"/>
        <v>2.8340940556097101E-2</v>
      </c>
      <c r="O167" s="67">
        <v>93603</v>
      </c>
      <c r="P167" s="67">
        <v>96273</v>
      </c>
      <c r="Q167" s="72">
        <f t="shared" si="75"/>
        <v>2670</v>
      </c>
      <c r="R167" s="12">
        <f t="shared" si="63"/>
        <v>2.8524726771577775</v>
      </c>
      <c r="S167" s="12">
        <f t="shared" si="76"/>
        <v>0.24728493989175127</v>
      </c>
      <c r="T167" s="13">
        <v>166556</v>
      </c>
      <c r="U167" s="13">
        <v>170099</v>
      </c>
      <c r="V167" s="63">
        <f t="shared" si="77"/>
        <v>3543</v>
      </c>
      <c r="W167" s="12">
        <f t="shared" si="64"/>
        <v>2.1272124690794811</v>
      </c>
      <c r="X167" s="12">
        <f t="shared" si="65"/>
        <v>5.829455909798683E-2</v>
      </c>
      <c r="Y167" s="13">
        <v>222343</v>
      </c>
      <c r="Z167" s="13">
        <v>222343</v>
      </c>
      <c r="AA167" s="63">
        <f t="shared" si="78"/>
        <v>0</v>
      </c>
      <c r="AB167" s="12">
        <f t="shared" si="66"/>
        <v>0</v>
      </c>
      <c r="AC167" s="12">
        <f t="shared" si="67"/>
        <v>0.11095813571592034</v>
      </c>
      <c r="AD167" s="67">
        <v>-47535</v>
      </c>
      <c r="AE167" s="67">
        <v>-41495</v>
      </c>
      <c r="AF167" s="72">
        <f t="shared" si="79"/>
        <v>6040</v>
      </c>
      <c r="AG167" s="12">
        <f t="shared" si="68"/>
        <v>-12.706426843378566</v>
      </c>
      <c r="AH167" s="12">
        <f t="shared" si="69"/>
        <v>-5.2747629848080881E-2</v>
      </c>
    </row>
    <row r="168" spans="1:34" x14ac:dyDescent="0.25">
      <c r="A168" s="7">
        <v>25</v>
      </c>
      <c r="B168" s="47" t="s">
        <v>211</v>
      </c>
      <c r="C168" s="48">
        <v>30</v>
      </c>
      <c r="D168" s="7">
        <v>2</v>
      </c>
      <c r="E168" s="67">
        <v>526456</v>
      </c>
      <c r="F168" s="67">
        <v>510825</v>
      </c>
      <c r="G168" s="67">
        <f t="shared" si="70"/>
        <v>-15631</v>
      </c>
      <c r="H168" s="12">
        <f t="shared" si="71"/>
        <v>-2.9690990320178798</v>
      </c>
      <c r="I168" s="12">
        <f t="shared" si="72"/>
        <v>0.19155213472198937</v>
      </c>
      <c r="J168" s="13">
        <v>473688</v>
      </c>
      <c r="K168" s="13">
        <v>464817</v>
      </c>
      <c r="L168" s="63">
        <f t="shared" si="73"/>
        <v>-8871</v>
      </c>
      <c r="M168" s="12">
        <f t="shared" si="62"/>
        <v>-1.8727516846531813</v>
      </c>
      <c r="N168" s="12">
        <f t="shared" si="74"/>
        <v>0.20409560719596231</v>
      </c>
      <c r="O168" s="67">
        <v>52768</v>
      </c>
      <c r="P168" s="67">
        <v>46008</v>
      </c>
      <c r="Q168" s="72">
        <f t="shared" si="75"/>
        <v>-6760</v>
      </c>
      <c r="R168" s="12">
        <f t="shared" si="63"/>
        <v>-12.810794420861129</v>
      </c>
      <c r="S168" s="12">
        <f t="shared" si="76"/>
        <v>0.11817524658564388</v>
      </c>
      <c r="T168" s="13">
        <v>134894</v>
      </c>
      <c r="U168" s="13">
        <v>139467</v>
      </c>
      <c r="V168" s="63">
        <f t="shared" si="77"/>
        <v>4573</v>
      </c>
      <c r="W168" s="12">
        <f t="shared" si="64"/>
        <v>3.3900692395510532</v>
      </c>
      <c r="X168" s="12">
        <f t="shared" si="65"/>
        <v>4.7796678838317272E-2</v>
      </c>
      <c r="Y168" s="13">
        <v>172765</v>
      </c>
      <c r="Z168" s="13">
        <v>172764</v>
      </c>
      <c r="AA168" s="63">
        <f t="shared" si="78"/>
        <v>-1</v>
      </c>
      <c r="AB168" s="12">
        <f t="shared" si="66"/>
        <v>-5.7882094174033227E-4</v>
      </c>
      <c r="AC168" s="12">
        <f t="shared" si="67"/>
        <v>8.6216212603163853E-2</v>
      </c>
      <c r="AD168" s="67">
        <v>-37871</v>
      </c>
      <c r="AE168" s="67">
        <v>-33297</v>
      </c>
      <c r="AF168" s="72">
        <f t="shared" si="79"/>
        <v>4574</v>
      </c>
      <c r="AG168" s="12">
        <f t="shared" si="68"/>
        <v>-12.077843204562853</v>
      </c>
      <c r="AH168" s="12">
        <f t="shared" si="69"/>
        <v>-4.2326493096795967E-2</v>
      </c>
    </row>
    <row r="169" spans="1:34" x14ac:dyDescent="0.25">
      <c r="A169" s="7">
        <v>26</v>
      </c>
      <c r="B169" s="47" t="s">
        <v>212</v>
      </c>
      <c r="C169" s="48">
        <v>31</v>
      </c>
      <c r="D169" s="7">
        <v>2</v>
      </c>
      <c r="E169" s="67">
        <v>24824</v>
      </c>
      <c r="F169" s="67">
        <v>59698</v>
      </c>
      <c r="G169" s="67">
        <f t="shared" si="70"/>
        <v>34874</v>
      </c>
      <c r="H169" s="12">
        <f t="shared" si="71"/>
        <v>140.48501450209474</v>
      </c>
      <c r="I169" s="12">
        <f t="shared" si="72"/>
        <v>2.2385903858725242E-2</v>
      </c>
      <c r="J169" s="13">
        <v>15321</v>
      </c>
      <c r="K169" s="13">
        <v>43118</v>
      </c>
      <c r="L169" s="63">
        <f t="shared" si="73"/>
        <v>27797</v>
      </c>
      <c r="M169" s="12">
        <f t="shared" si="62"/>
        <v>181.43071601070426</v>
      </c>
      <c r="N169" s="12">
        <f t="shared" si="74"/>
        <v>1.8932600122361063E-2</v>
      </c>
      <c r="O169" s="67">
        <v>9503</v>
      </c>
      <c r="P169" s="67">
        <v>16580</v>
      </c>
      <c r="Q169" s="72">
        <f t="shared" si="75"/>
        <v>7077</v>
      </c>
      <c r="R169" s="12">
        <f t="shared" si="63"/>
        <v>74.471219614858484</v>
      </c>
      <c r="S169" s="12">
        <f t="shared" si="76"/>
        <v>4.2587062867109532E-2</v>
      </c>
      <c r="T169" s="13">
        <v>2348</v>
      </c>
      <c r="U169" s="13">
        <v>-19181</v>
      </c>
      <c r="V169" s="63">
        <f t="shared" si="77"/>
        <v>-21529</v>
      </c>
      <c r="W169" s="12">
        <f t="shared" si="64"/>
        <v>-916.90800681431006</v>
      </c>
      <c r="X169" s="12">
        <f t="shared" si="65"/>
        <v>-6.5735127076495779E-3</v>
      </c>
      <c r="Y169" s="13">
        <v>11625</v>
      </c>
      <c r="Z169" s="13">
        <v>11625</v>
      </c>
      <c r="AA169" s="63">
        <f t="shared" si="78"/>
        <v>0</v>
      </c>
      <c r="AB169" s="12">
        <f t="shared" si="66"/>
        <v>0</v>
      </c>
      <c r="AC169" s="12">
        <f t="shared" si="67"/>
        <v>5.8013444439338046E-3</v>
      </c>
      <c r="AD169" s="67">
        <v>-9277</v>
      </c>
      <c r="AE169" s="67">
        <v>-30806</v>
      </c>
      <c r="AF169" s="72">
        <f t="shared" si="79"/>
        <v>-21529</v>
      </c>
      <c r="AG169" s="12">
        <f t="shared" si="68"/>
        <v>232.06855664546731</v>
      </c>
      <c r="AH169" s="12">
        <f t="shared" si="69"/>
        <v>-3.9159982771417752E-2</v>
      </c>
    </row>
    <row r="170" spans="1:34" x14ac:dyDescent="0.25">
      <c r="A170" s="7">
        <v>27</v>
      </c>
      <c r="B170" s="47" t="s">
        <v>213</v>
      </c>
      <c r="C170" s="48">
        <v>32</v>
      </c>
      <c r="D170" s="7">
        <v>2</v>
      </c>
      <c r="E170" s="67">
        <v>434808</v>
      </c>
      <c r="F170" s="67">
        <v>342542</v>
      </c>
      <c r="G170" s="67">
        <f t="shared" si="70"/>
        <v>-92266</v>
      </c>
      <c r="H170" s="12">
        <f t="shared" si="71"/>
        <v>-21.219940755459874</v>
      </c>
      <c r="I170" s="12">
        <f t="shared" si="72"/>
        <v>0.12844839491399146</v>
      </c>
      <c r="J170" s="13">
        <v>434708</v>
      </c>
      <c r="K170" s="13">
        <v>342442</v>
      </c>
      <c r="L170" s="63">
        <f t="shared" si="73"/>
        <v>-92266</v>
      </c>
      <c r="M170" s="12">
        <f t="shared" si="62"/>
        <v>-21.224822179485997</v>
      </c>
      <c r="N170" s="12">
        <f t="shared" si="74"/>
        <v>0.15036220258596333</v>
      </c>
      <c r="O170" s="67">
        <v>100</v>
      </c>
      <c r="P170" s="67">
        <v>100</v>
      </c>
      <c r="Q170" s="72">
        <f t="shared" si="75"/>
        <v>0</v>
      </c>
      <c r="R170" s="12">
        <f t="shared" si="63"/>
        <v>0</v>
      </c>
      <c r="S170" s="12">
        <f t="shared" si="76"/>
        <v>2.5685803900548574E-4</v>
      </c>
      <c r="T170" s="13">
        <v>241063</v>
      </c>
      <c r="U170" s="13">
        <v>247165</v>
      </c>
      <c r="V170" s="63">
        <f t="shared" si="77"/>
        <v>6102</v>
      </c>
      <c r="W170" s="12">
        <f t="shared" si="64"/>
        <v>2.5312885013461255</v>
      </c>
      <c r="X170" s="12">
        <f t="shared" si="65"/>
        <v>8.4705816609468118E-2</v>
      </c>
      <c r="Y170" s="13">
        <v>544490</v>
      </c>
      <c r="Z170" s="13">
        <v>544490</v>
      </c>
      <c r="AA170" s="63">
        <f t="shared" si="78"/>
        <v>0</v>
      </c>
      <c r="AB170" s="12">
        <f t="shared" si="66"/>
        <v>0</v>
      </c>
      <c r="AC170" s="12">
        <f t="shared" si="67"/>
        <v>0.27172249774430257</v>
      </c>
      <c r="AD170" s="67">
        <v>-303427</v>
      </c>
      <c r="AE170" s="67">
        <v>-297325</v>
      </c>
      <c r="AF170" s="72">
        <f t="shared" si="79"/>
        <v>6102</v>
      </c>
      <c r="AG170" s="12">
        <f t="shared" si="68"/>
        <v>-2.011027364077691</v>
      </c>
      <c r="AH170" s="12">
        <f t="shared" si="69"/>
        <v>-0.37795370634005648</v>
      </c>
    </row>
    <row r="171" spans="1:34" x14ac:dyDescent="0.25">
      <c r="A171" s="7">
        <v>28</v>
      </c>
      <c r="B171" s="47" t="s">
        <v>214</v>
      </c>
      <c r="C171" s="48">
        <v>38</v>
      </c>
      <c r="D171" s="7">
        <v>1</v>
      </c>
      <c r="E171" s="67">
        <v>100222</v>
      </c>
      <c r="F171" s="67">
        <v>82454</v>
      </c>
      <c r="G171" s="67">
        <f t="shared" si="70"/>
        <v>-17768</v>
      </c>
      <c r="H171" s="12">
        <f t="shared" si="71"/>
        <v>-17.728642413841271</v>
      </c>
      <c r="I171" s="12">
        <f t="shared" si="72"/>
        <v>3.0919081322110138E-2</v>
      </c>
      <c r="J171" s="13">
        <v>100222</v>
      </c>
      <c r="K171" s="13">
        <v>82454</v>
      </c>
      <c r="L171" s="63">
        <f t="shared" si="73"/>
        <v>-17768</v>
      </c>
      <c r="M171" s="12">
        <f t="shared" si="62"/>
        <v>-17.728642413841271</v>
      </c>
      <c r="N171" s="12">
        <f t="shared" si="74"/>
        <v>3.6204569100820053E-2</v>
      </c>
      <c r="O171" s="67">
        <v>0</v>
      </c>
      <c r="P171" s="67">
        <v>0</v>
      </c>
      <c r="Q171" s="72">
        <f t="shared" si="75"/>
        <v>0</v>
      </c>
      <c r="R171" s="12" t="e">
        <f t="shared" si="63"/>
        <v>#DIV/0!</v>
      </c>
      <c r="S171" s="12">
        <f t="shared" si="76"/>
        <v>0</v>
      </c>
      <c r="T171" s="13">
        <v>55492</v>
      </c>
      <c r="U171" s="13">
        <v>66682</v>
      </c>
      <c r="V171" s="63">
        <f t="shared" si="77"/>
        <v>11190</v>
      </c>
      <c r="W171" s="12">
        <f t="shared" si="64"/>
        <v>20.165068838751537</v>
      </c>
      <c r="X171" s="12">
        <f t="shared" si="65"/>
        <v>2.2852561095432416E-2</v>
      </c>
      <c r="Y171" s="13">
        <v>79025</v>
      </c>
      <c r="Z171" s="13">
        <v>79025</v>
      </c>
      <c r="AA171" s="63">
        <f t="shared" si="78"/>
        <v>0</v>
      </c>
      <c r="AB171" s="12">
        <f t="shared" si="66"/>
        <v>0</v>
      </c>
      <c r="AC171" s="12">
        <f t="shared" si="67"/>
        <v>3.9436666209193019E-2</v>
      </c>
      <c r="AD171" s="67">
        <v>-23533</v>
      </c>
      <c r="AE171" s="67">
        <v>-12343</v>
      </c>
      <c r="AF171" s="72">
        <f t="shared" si="79"/>
        <v>11190</v>
      </c>
      <c r="AG171" s="12">
        <f t="shared" si="68"/>
        <v>-47.550248587090472</v>
      </c>
      <c r="AH171" s="12">
        <f t="shared" si="69"/>
        <v>-1.5690179424385161E-2</v>
      </c>
    </row>
    <row r="172" spans="1:34" x14ac:dyDescent="0.25">
      <c r="A172" s="7">
        <v>29</v>
      </c>
      <c r="B172" s="47" t="s">
        <v>215</v>
      </c>
      <c r="C172" s="48">
        <v>43</v>
      </c>
      <c r="D172" s="7">
        <v>1</v>
      </c>
      <c r="E172" s="67">
        <v>12587</v>
      </c>
      <c r="F172" s="67">
        <v>19588</v>
      </c>
      <c r="G172" s="67">
        <f t="shared" si="70"/>
        <v>7001</v>
      </c>
      <c r="H172" s="12">
        <f t="shared" si="71"/>
        <v>55.620878684356882</v>
      </c>
      <c r="I172" s="12">
        <f t="shared" si="72"/>
        <v>7.3452223656522838E-3</v>
      </c>
      <c r="J172" s="13">
        <v>11799</v>
      </c>
      <c r="K172" s="13">
        <v>18800</v>
      </c>
      <c r="L172" s="63">
        <f t="shared" si="73"/>
        <v>7001</v>
      </c>
      <c r="M172" s="12">
        <f t="shared" si="62"/>
        <v>59.335536909907631</v>
      </c>
      <c r="N172" s="12">
        <f t="shared" si="74"/>
        <v>8.2548560299732822E-3</v>
      </c>
      <c r="O172" s="67">
        <v>788</v>
      </c>
      <c r="P172" s="67">
        <v>788</v>
      </c>
      <c r="Q172" s="72">
        <f t="shared" si="75"/>
        <v>0</v>
      </c>
      <c r="R172" s="12">
        <f t="shared" si="63"/>
        <v>0</v>
      </c>
      <c r="S172" s="12">
        <f t="shared" si="76"/>
        <v>2.0240413473632279E-3</v>
      </c>
      <c r="T172" s="13">
        <v>-243</v>
      </c>
      <c r="U172" s="13">
        <v>-5320</v>
      </c>
      <c r="V172" s="63">
        <f t="shared" si="77"/>
        <v>-5077</v>
      </c>
      <c r="W172" s="12">
        <f t="shared" si="64"/>
        <v>2089.3004115226336</v>
      </c>
      <c r="X172" s="12">
        <f t="shared" si="65"/>
        <v>-1.8232150359572365E-3</v>
      </c>
      <c r="Y172" s="13">
        <v>1200</v>
      </c>
      <c r="Z172" s="13">
        <v>1200</v>
      </c>
      <c r="AA172" s="63">
        <f t="shared" si="78"/>
        <v>0</v>
      </c>
      <c r="AB172" s="12">
        <f t="shared" si="66"/>
        <v>0</v>
      </c>
      <c r="AC172" s="12">
        <f t="shared" si="67"/>
        <v>5.9884845872865079E-4</v>
      </c>
      <c r="AD172" s="67">
        <v>-1443</v>
      </c>
      <c r="AE172" s="67">
        <v>-6520</v>
      </c>
      <c r="AF172" s="72">
        <f t="shared" si="79"/>
        <v>-5077</v>
      </c>
      <c r="AG172" s="12">
        <f t="shared" si="68"/>
        <v>351.83645183645183</v>
      </c>
      <c r="AH172" s="12">
        <f t="shared" si="69"/>
        <v>-8.2880960744544478E-3</v>
      </c>
    </row>
    <row r="173" spans="1:34" x14ac:dyDescent="0.25">
      <c r="A173" s="7">
        <v>30</v>
      </c>
      <c r="B173" s="47" t="s">
        <v>216</v>
      </c>
      <c r="C173" s="48">
        <v>52</v>
      </c>
      <c r="D173" s="7">
        <v>1</v>
      </c>
      <c r="E173" s="67">
        <v>20249</v>
      </c>
      <c r="F173" s="67">
        <v>42856</v>
      </c>
      <c r="G173" s="67">
        <f t="shared" si="70"/>
        <v>22607</v>
      </c>
      <c r="H173" s="12">
        <f t="shared" si="71"/>
        <v>111.64501950713617</v>
      </c>
      <c r="I173" s="12">
        <f t="shared" si="72"/>
        <v>1.6070392572105078E-2</v>
      </c>
      <c r="J173" s="13">
        <v>20249</v>
      </c>
      <c r="K173" s="13">
        <v>42856</v>
      </c>
      <c r="L173" s="63">
        <f t="shared" si="73"/>
        <v>22607</v>
      </c>
      <c r="M173" s="12">
        <f t="shared" si="62"/>
        <v>111.64501950713617</v>
      </c>
      <c r="N173" s="12">
        <f t="shared" si="74"/>
        <v>1.8817559043645477E-2</v>
      </c>
      <c r="O173" s="67">
        <v>0</v>
      </c>
      <c r="P173" s="67">
        <v>0</v>
      </c>
      <c r="Q173" s="72">
        <f t="shared" si="75"/>
        <v>0</v>
      </c>
      <c r="R173" s="12" t="e">
        <f t="shared" si="63"/>
        <v>#DIV/0!</v>
      </c>
      <c r="S173" s="12">
        <f t="shared" si="76"/>
        <v>0</v>
      </c>
      <c r="T173" s="13">
        <v>5220</v>
      </c>
      <c r="U173" s="13">
        <v>16375</v>
      </c>
      <c r="V173" s="63">
        <f t="shared" si="77"/>
        <v>11155</v>
      </c>
      <c r="W173" s="12">
        <f t="shared" si="64"/>
        <v>213.69731800766283</v>
      </c>
      <c r="X173" s="12">
        <f t="shared" si="65"/>
        <v>5.611869589060103E-3</v>
      </c>
      <c r="Y173" s="13">
        <v>37383</v>
      </c>
      <c r="Z173" s="13">
        <v>37383</v>
      </c>
      <c r="AA173" s="63">
        <f t="shared" si="78"/>
        <v>0</v>
      </c>
      <c r="AB173" s="12">
        <f t="shared" si="66"/>
        <v>0</v>
      </c>
      <c r="AC173" s="12">
        <f t="shared" si="67"/>
        <v>1.8655626610544294E-2</v>
      </c>
      <c r="AD173" s="67">
        <v>-32163</v>
      </c>
      <c r="AE173" s="67">
        <v>-21008</v>
      </c>
      <c r="AF173" s="72">
        <f t="shared" si="79"/>
        <v>11155</v>
      </c>
      <c r="AG173" s="12">
        <f t="shared" si="68"/>
        <v>-34.682709946211489</v>
      </c>
      <c r="AH173" s="12">
        <f t="shared" si="69"/>
        <v>-2.6704957412904757E-2</v>
      </c>
    </row>
    <row r="174" spans="1:34" x14ac:dyDescent="0.25">
      <c r="A174" s="7">
        <v>31</v>
      </c>
      <c r="B174" s="47" t="s">
        <v>217</v>
      </c>
      <c r="C174" s="48">
        <v>57</v>
      </c>
      <c r="D174" s="7">
        <v>1</v>
      </c>
      <c r="E174" s="67">
        <v>71845</v>
      </c>
      <c r="F174" s="67">
        <v>61741</v>
      </c>
      <c r="G174" s="67">
        <f t="shared" si="70"/>
        <v>-10104</v>
      </c>
      <c r="H174" s="12">
        <f t="shared" si="71"/>
        <v>-14.063609158605331</v>
      </c>
      <c r="I174" s="12">
        <f t="shared" si="72"/>
        <v>2.3151999901865308E-2</v>
      </c>
      <c r="J174" s="13">
        <v>71845</v>
      </c>
      <c r="K174" s="13">
        <v>61741</v>
      </c>
      <c r="L174" s="63">
        <f t="shared" si="73"/>
        <v>-10104</v>
      </c>
      <c r="M174" s="12">
        <f t="shared" si="62"/>
        <v>-14.063609158605331</v>
      </c>
      <c r="N174" s="12">
        <f t="shared" si="74"/>
        <v>2.710973756098832E-2</v>
      </c>
      <c r="O174" s="67">
        <v>0</v>
      </c>
      <c r="P174" s="67">
        <v>0</v>
      </c>
      <c r="Q174" s="72">
        <f t="shared" si="75"/>
        <v>0</v>
      </c>
      <c r="R174" s="12" t="e">
        <f t="shared" si="63"/>
        <v>#DIV/0!</v>
      </c>
      <c r="S174" s="12">
        <f t="shared" si="76"/>
        <v>0</v>
      </c>
      <c r="T174" s="13">
        <v>43593</v>
      </c>
      <c r="U174" s="13">
        <v>47789</v>
      </c>
      <c r="V174" s="63">
        <f t="shared" si="77"/>
        <v>4196</v>
      </c>
      <c r="W174" s="12">
        <f t="shared" si="64"/>
        <v>9.6253985731654268</v>
      </c>
      <c r="X174" s="12">
        <f t="shared" si="65"/>
        <v>1.6377748750631652E-2</v>
      </c>
      <c r="Y174" s="13">
        <v>32019</v>
      </c>
      <c r="Z174" s="13">
        <v>32019</v>
      </c>
      <c r="AA174" s="63">
        <f t="shared" si="78"/>
        <v>0</v>
      </c>
      <c r="AB174" s="12">
        <f t="shared" si="66"/>
        <v>0</v>
      </c>
      <c r="AC174" s="12">
        <f t="shared" si="67"/>
        <v>1.5978774000027222E-2</v>
      </c>
      <c r="AD174" s="67">
        <v>11574</v>
      </c>
      <c r="AE174" s="67">
        <v>15770</v>
      </c>
      <c r="AF174" s="72">
        <f t="shared" si="79"/>
        <v>4196</v>
      </c>
      <c r="AG174" s="12">
        <f t="shared" si="68"/>
        <v>36.253672023500968</v>
      </c>
      <c r="AH174" s="12">
        <f t="shared" si="69"/>
        <v>2.0046514584991813E-2</v>
      </c>
    </row>
    <row r="175" spans="1:34" x14ac:dyDescent="0.25">
      <c r="A175" s="7">
        <v>32</v>
      </c>
      <c r="B175" s="47" t="s">
        <v>218</v>
      </c>
      <c r="C175" s="48">
        <v>59</v>
      </c>
      <c r="D175" s="7">
        <v>1</v>
      </c>
      <c r="E175" s="67">
        <v>4057</v>
      </c>
      <c r="F175" s="67">
        <v>4125</v>
      </c>
      <c r="G175" s="67">
        <f t="shared" si="70"/>
        <v>68</v>
      </c>
      <c r="H175" s="12">
        <f t="shared" si="71"/>
        <v>1.6761153561745061</v>
      </c>
      <c r="I175" s="12">
        <f t="shared" si="72"/>
        <v>1.5468165335060073E-3</v>
      </c>
      <c r="J175" s="13">
        <v>1483</v>
      </c>
      <c r="K175" s="13">
        <v>1526</v>
      </c>
      <c r="L175" s="63">
        <f t="shared" si="73"/>
        <v>43</v>
      </c>
      <c r="M175" s="12">
        <f t="shared" si="62"/>
        <v>2.8995279838165828</v>
      </c>
      <c r="N175" s="12">
        <f t="shared" si="74"/>
        <v>6.7004842030527812E-4</v>
      </c>
      <c r="O175" s="67">
        <v>2574</v>
      </c>
      <c r="P175" s="67">
        <v>2599</v>
      </c>
      <c r="Q175" s="72">
        <f t="shared" si="75"/>
        <v>25</v>
      </c>
      <c r="R175" s="12">
        <f t="shared" si="63"/>
        <v>0.97125097125096715</v>
      </c>
      <c r="S175" s="12">
        <f t="shared" si="76"/>
        <v>6.6757404337525741E-3</v>
      </c>
      <c r="T175" s="13">
        <v>-1589</v>
      </c>
      <c r="U175" s="13">
        <v>-2491</v>
      </c>
      <c r="V175" s="63">
        <f t="shared" si="77"/>
        <v>-902</v>
      </c>
      <c r="W175" s="12">
        <f t="shared" si="64"/>
        <v>56.765261170547518</v>
      </c>
      <c r="X175" s="12">
        <f t="shared" si="65"/>
        <v>-8.5368959672358583E-4</v>
      </c>
      <c r="Y175" s="13">
        <v>2794</v>
      </c>
      <c r="Z175" s="13">
        <v>2794</v>
      </c>
      <c r="AA175" s="63">
        <f t="shared" si="78"/>
        <v>0</v>
      </c>
      <c r="AB175" s="12">
        <f t="shared" si="66"/>
        <v>0</v>
      </c>
      <c r="AC175" s="12">
        <f t="shared" si="67"/>
        <v>1.3943188280732086E-3</v>
      </c>
      <c r="AD175" s="67">
        <v>-4383</v>
      </c>
      <c r="AE175" s="67">
        <v>-5285</v>
      </c>
      <c r="AF175" s="72">
        <f t="shared" si="79"/>
        <v>-902</v>
      </c>
      <c r="AG175" s="12">
        <f t="shared" si="68"/>
        <v>20.579511749942967</v>
      </c>
      <c r="AH175" s="12">
        <f t="shared" si="69"/>
        <v>-6.7181883057502697E-3</v>
      </c>
    </row>
    <row r="176" spans="1:34" x14ac:dyDescent="0.25">
      <c r="A176" s="7">
        <v>33</v>
      </c>
      <c r="B176" s="47" t="s">
        <v>219</v>
      </c>
      <c r="C176" s="48">
        <v>68</v>
      </c>
      <c r="D176" s="7">
        <v>1</v>
      </c>
      <c r="E176" s="67">
        <v>155448</v>
      </c>
      <c r="F176" s="67">
        <v>147794</v>
      </c>
      <c r="G176" s="67">
        <f t="shared" si="70"/>
        <v>-7654</v>
      </c>
      <c r="H176" s="12">
        <f t="shared" si="71"/>
        <v>-4.9238330502804786</v>
      </c>
      <c r="I176" s="12">
        <f t="shared" si="72"/>
        <v>5.5420655212845296E-2</v>
      </c>
      <c r="J176" s="13">
        <v>155448</v>
      </c>
      <c r="K176" s="13">
        <v>147794</v>
      </c>
      <c r="L176" s="63">
        <f t="shared" si="73"/>
        <v>-7654</v>
      </c>
      <c r="M176" s="12">
        <f t="shared" si="62"/>
        <v>-4.9238330502804786</v>
      </c>
      <c r="N176" s="12">
        <f t="shared" si="74"/>
        <v>6.489458468584422E-2</v>
      </c>
      <c r="O176" s="67">
        <v>0</v>
      </c>
      <c r="P176" s="67">
        <v>0</v>
      </c>
      <c r="Q176" s="72">
        <f t="shared" si="75"/>
        <v>0</v>
      </c>
      <c r="R176" s="12" t="e">
        <f t="shared" si="63"/>
        <v>#DIV/0!</v>
      </c>
      <c r="S176" s="12">
        <f t="shared" si="76"/>
        <v>0</v>
      </c>
      <c r="T176" s="13">
        <v>20788</v>
      </c>
      <c r="U176" s="13">
        <v>25680</v>
      </c>
      <c r="V176" s="63">
        <f t="shared" si="77"/>
        <v>4892</v>
      </c>
      <c r="W176" s="12">
        <f t="shared" si="64"/>
        <v>23.532807388878197</v>
      </c>
      <c r="X176" s="12">
        <f t="shared" si="65"/>
        <v>8.8007823540191422E-3</v>
      </c>
      <c r="Y176" s="13">
        <v>2659</v>
      </c>
      <c r="Z176" s="13">
        <v>2659</v>
      </c>
      <c r="AA176" s="63">
        <f t="shared" si="78"/>
        <v>0</v>
      </c>
      <c r="AB176" s="12">
        <f t="shared" si="66"/>
        <v>0</v>
      </c>
      <c r="AC176" s="12">
        <f t="shared" si="67"/>
        <v>1.3269483764662352E-3</v>
      </c>
      <c r="AD176" s="67">
        <v>18129</v>
      </c>
      <c r="AE176" s="67">
        <v>23021</v>
      </c>
      <c r="AF176" s="72">
        <f t="shared" si="79"/>
        <v>4892</v>
      </c>
      <c r="AG176" s="12">
        <f t="shared" si="68"/>
        <v>26.984389651938884</v>
      </c>
      <c r="AH176" s="12">
        <f t="shared" si="69"/>
        <v>2.9263843516873597E-2</v>
      </c>
    </row>
    <row r="177" spans="1:52" x14ac:dyDescent="0.25">
      <c r="A177" s="7">
        <v>34</v>
      </c>
      <c r="B177" s="47" t="s">
        <v>220</v>
      </c>
      <c r="C177" s="48">
        <v>69</v>
      </c>
      <c r="D177" s="7">
        <v>1</v>
      </c>
      <c r="E177" s="67">
        <v>95510</v>
      </c>
      <c r="F177" s="67">
        <v>227440</v>
      </c>
      <c r="G177" s="67">
        <f t="shared" si="70"/>
        <v>131930</v>
      </c>
      <c r="H177" s="12">
        <f t="shared" si="71"/>
        <v>138.13213276096744</v>
      </c>
      <c r="I177" s="12">
        <f t="shared" si="72"/>
        <v>8.5286776334692435E-2</v>
      </c>
      <c r="J177" s="13">
        <v>270</v>
      </c>
      <c r="K177" s="13">
        <v>80980</v>
      </c>
      <c r="L177" s="63">
        <f t="shared" si="73"/>
        <v>80710</v>
      </c>
      <c r="M177" s="12">
        <f t="shared" si="62"/>
        <v>29892.592592592591</v>
      </c>
      <c r="N177" s="12">
        <f t="shared" si="74"/>
        <v>3.5557353261023217E-2</v>
      </c>
      <c r="O177" s="67">
        <v>95240</v>
      </c>
      <c r="P177" s="67">
        <v>146460</v>
      </c>
      <c r="Q177" s="72">
        <f t="shared" si="75"/>
        <v>51220</v>
      </c>
      <c r="R177" s="12">
        <f t="shared" si="63"/>
        <v>53.779924401511977</v>
      </c>
      <c r="S177" s="12">
        <f t="shared" si="76"/>
        <v>0.37619428392743443</v>
      </c>
      <c r="T177" s="13">
        <v>89393</v>
      </c>
      <c r="U177" s="13">
        <v>74041</v>
      </c>
      <c r="V177" s="63">
        <f t="shared" si="77"/>
        <v>-15352</v>
      </c>
      <c r="W177" s="12">
        <f t="shared" si="64"/>
        <v>-17.173604197196653</v>
      </c>
      <c r="X177" s="12">
        <f t="shared" si="65"/>
        <v>2.5374560991975516E-2</v>
      </c>
      <c r="Y177" s="13">
        <v>91671</v>
      </c>
      <c r="Z177" s="13">
        <v>91671</v>
      </c>
      <c r="AA177" s="63">
        <f t="shared" si="78"/>
        <v>0</v>
      </c>
      <c r="AB177" s="12">
        <f t="shared" si="66"/>
        <v>0</v>
      </c>
      <c r="AC177" s="12">
        <f t="shared" si="67"/>
        <v>4.574753088342845E-2</v>
      </c>
      <c r="AD177" s="67">
        <v>-2278</v>
      </c>
      <c r="AE177" s="67">
        <v>-17630</v>
      </c>
      <c r="AF177" s="72">
        <f t="shared" si="79"/>
        <v>-15352</v>
      </c>
      <c r="AG177" s="12">
        <f t="shared" si="68"/>
        <v>673.92449517120281</v>
      </c>
      <c r="AH177" s="12">
        <f t="shared" si="69"/>
        <v>-2.2410910090894465E-2</v>
      </c>
    </row>
    <row r="178" spans="1:52" x14ac:dyDescent="0.25">
      <c r="A178" s="7">
        <v>35</v>
      </c>
      <c r="B178" s="47" t="s">
        <v>221</v>
      </c>
      <c r="C178" s="48">
        <v>70</v>
      </c>
      <c r="D178" s="7">
        <v>1</v>
      </c>
      <c r="E178" s="67">
        <v>1426165</v>
      </c>
      <c r="F178" s="67">
        <v>1445468</v>
      </c>
      <c r="G178" s="67">
        <f t="shared" si="70"/>
        <v>19303</v>
      </c>
      <c r="H178" s="12">
        <f t="shared" si="71"/>
        <v>1.3534899538272214</v>
      </c>
      <c r="I178" s="12">
        <f t="shared" si="72"/>
        <v>0.54203001237669368</v>
      </c>
      <c r="J178" s="13">
        <v>969329</v>
      </c>
      <c r="K178" s="13">
        <v>783457</v>
      </c>
      <c r="L178" s="63">
        <f t="shared" si="73"/>
        <v>-185872</v>
      </c>
      <c r="M178" s="12">
        <f t="shared" si="62"/>
        <v>-19.175326437153956</v>
      </c>
      <c r="N178" s="12">
        <f t="shared" si="74"/>
        <v>0.34400663514227542</v>
      </c>
      <c r="O178" s="67">
        <v>456836</v>
      </c>
      <c r="P178" s="67">
        <v>662011</v>
      </c>
      <c r="Q178" s="72">
        <f t="shared" si="75"/>
        <v>205175</v>
      </c>
      <c r="R178" s="12">
        <f t="shared" si="63"/>
        <v>44.912178549851603</v>
      </c>
      <c r="S178" s="12">
        <f t="shared" si="76"/>
        <v>1.7004284726006063</v>
      </c>
      <c r="T178" s="13">
        <v>505548</v>
      </c>
      <c r="U178" s="13">
        <v>366928</v>
      </c>
      <c r="V178" s="63">
        <f t="shared" si="77"/>
        <v>-138620</v>
      </c>
      <c r="W178" s="12">
        <f t="shared" si="64"/>
        <v>-27.419750449017698</v>
      </c>
      <c r="X178" s="12">
        <f t="shared" si="65"/>
        <v>0.12574974562287911</v>
      </c>
      <c r="Y178" s="13">
        <v>408865</v>
      </c>
      <c r="Z178" s="13">
        <v>408865</v>
      </c>
      <c r="AA178" s="63">
        <f t="shared" si="78"/>
        <v>0</v>
      </c>
      <c r="AB178" s="12">
        <f t="shared" si="66"/>
        <v>0</v>
      </c>
      <c r="AC178" s="12">
        <f t="shared" si="67"/>
        <v>0.20404014589840816</v>
      </c>
      <c r="AD178" s="67">
        <v>96683</v>
      </c>
      <c r="AE178" s="67">
        <v>-41937</v>
      </c>
      <c r="AF178" s="72">
        <f t="shared" si="79"/>
        <v>-138620</v>
      </c>
      <c r="AG178" s="12">
        <f t="shared" si="68"/>
        <v>-143.37577443811219</v>
      </c>
      <c r="AH178" s="12">
        <f t="shared" si="69"/>
        <v>-5.3309491575827629E-2</v>
      </c>
    </row>
    <row r="179" spans="1:52" x14ac:dyDescent="0.25">
      <c r="A179" s="7">
        <v>36</v>
      </c>
      <c r="B179" s="47" t="s">
        <v>222</v>
      </c>
      <c r="C179" s="48">
        <v>80</v>
      </c>
      <c r="D179" s="7">
        <v>1</v>
      </c>
      <c r="E179" s="67">
        <v>158806</v>
      </c>
      <c r="F179" s="67">
        <v>201855</v>
      </c>
      <c r="G179" s="67">
        <f t="shared" si="70"/>
        <v>43049</v>
      </c>
      <c r="H179" s="12">
        <f t="shared" si="71"/>
        <v>27.107917836857553</v>
      </c>
      <c r="I179" s="12">
        <f t="shared" si="72"/>
        <v>7.5692763968692151E-2</v>
      </c>
      <c r="J179" s="13">
        <v>158806</v>
      </c>
      <c r="K179" s="13">
        <v>201855</v>
      </c>
      <c r="L179" s="63">
        <f t="shared" si="73"/>
        <v>43049</v>
      </c>
      <c r="M179" s="12">
        <f t="shared" si="62"/>
        <v>27.107917836857553</v>
      </c>
      <c r="N179" s="12">
        <f t="shared" si="74"/>
        <v>8.863212574097111E-2</v>
      </c>
      <c r="O179" s="67">
        <v>0</v>
      </c>
      <c r="P179" s="67">
        <v>0</v>
      </c>
      <c r="Q179" s="72">
        <f t="shared" si="75"/>
        <v>0</v>
      </c>
      <c r="R179" s="12" t="e">
        <f t="shared" si="63"/>
        <v>#DIV/0!</v>
      </c>
      <c r="S179" s="12">
        <f t="shared" si="76"/>
        <v>0</v>
      </c>
      <c r="T179" s="13">
        <v>1518113</v>
      </c>
      <c r="U179" s="13">
        <v>1483931</v>
      </c>
      <c r="V179" s="63">
        <f t="shared" si="77"/>
        <v>-34182</v>
      </c>
      <c r="W179" s="12">
        <f t="shared" si="64"/>
        <v>-2.2516110460815497</v>
      </c>
      <c r="X179" s="12">
        <f t="shared" si="65"/>
        <v>0.5085573893840335</v>
      </c>
      <c r="Y179" s="13">
        <v>1737608</v>
      </c>
      <c r="Z179" s="13">
        <v>1737608</v>
      </c>
      <c r="AA179" s="63">
        <f t="shared" si="78"/>
        <v>0</v>
      </c>
      <c r="AB179" s="12">
        <f t="shared" si="66"/>
        <v>0</v>
      </c>
      <c r="AC179" s="12">
        <f t="shared" si="67"/>
        <v>0.86713656056214461</v>
      </c>
      <c r="AD179" s="67">
        <v>-219495</v>
      </c>
      <c r="AE179" s="67">
        <v>-253677</v>
      </c>
      <c r="AF179" s="72">
        <f t="shared" si="79"/>
        <v>-34182</v>
      </c>
      <c r="AG179" s="12">
        <f t="shared" si="68"/>
        <v>15.573019886557773</v>
      </c>
      <c r="AH179" s="12">
        <f t="shared" si="69"/>
        <v>-0.32246922513487436</v>
      </c>
    </row>
    <row r="180" spans="1:52" x14ac:dyDescent="0.25">
      <c r="A180" s="7"/>
      <c r="B180" s="7"/>
      <c r="C180" s="7"/>
      <c r="D180" s="64">
        <f t="shared" ref="D180" si="80">SUM(D144:D179)</f>
        <v>965</v>
      </c>
      <c r="E180" s="71">
        <f>SUM(E144:E179)</f>
        <v>267058034.44</v>
      </c>
      <c r="F180" s="71">
        <f>SUM(F144:F179)</f>
        <v>266676746.12</v>
      </c>
      <c r="G180" s="71">
        <f>SUM(G144:G179)</f>
        <v>-381288.3200000003</v>
      </c>
      <c r="H180" s="71"/>
      <c r="I180" s="71">
        <f t="shared" ref="I180:AZ180" si="81">SUM(I144:I179)</f>
        <v>100</v>
      </c>
      <c r="J180" s="71">
        <f t="shared" si="81"/>
        <v>227694598.44</v>
      </c>
      <c r="K180" s="71">
        <f t="shared" si="81"/>
        <v>227744735.12</v>
      </c>
      <c r="L180" s="71">
        <f t="shared" si="81"/>
        <v>50136.679999999702</v>
      </c>
      <c r="M180" s="71">
        <f>SUM(M144:M179)</f>
        <v>32578.508239963998</v>
      </c>
      <c r="N180" s="71">
        <f t="shared" si="81"/>
        <v>100.00000000000003</v>
      </c>
      <c r="O180" s="71">
        <f t="shared" si="81"/>
        <v>39363436</v>
      </c>
      <c r="P180" s="71">
        <f t="shared" si="81"/>
        <v>38932011</v>
      </c>
      <c r="Q180" s="71">
        <f t="shared" si="81"/>
        <v>-431425</v>
      </c>
      <c r="R180" s="71"/>
      <c r="S180" s="71">
        <f t="shared" si="81"/>
        <v>100.00000000000001</v>
      </c>
      <c r="T180" s="71">
        <f t="shared" si="81"/>
        <v>291767785.07999998</v>
      </c>
      <c r="U180" s="71">
        <f t="shared" si="81"/>
        <v>291792240.36000001</v>
      </c>
      <c r="V180" s="71">
        <f t="shared" si="81"/>
        <v>24455.280000001192</v>
      </c>
      <c r="W180" s="71"/>
      <c r="X180" s="71">
        <f t="shared" ref="X180" si="82">SUM(X144:X179)</f>
        <v>100</v>
      </c>
      <c r="Y180" s="71">
        <f t="shared" ref="Y180" si="83">SUM(Y144:Y179)</f>
        <v>187792142.24900001</v>
      </c>
      <c r="Z180" s="71">
        <f t="shared" ref="Z180:AA180" si="84">SUM(Z144:Z179)</f>
        <v>200384585.19999999</v>
      </c>
      <c r="AA180" s="71">
        <f t="shared" si="84"/>
        <v>12592442.951000005</v>
      </c>
      <c r="AB180" s="71"/>
      <c r="AC180" s="71">
        <f>SUM(AC144:AC179)</f>
        <v>100.00000000000003</v>
      </c>
      <c r="AD180" s="71">
        <f>SUM(AD144:AD179)</f>
        <v>93580994.480000004</v>
      </c>
      <c r="AE180" s="71">
        <f>SUM(AE144:AE179)</f>
        <v>78667041.75999999</v>
      </c>
      <c r="AF180" s="71">
        <f>SUM(AF144:AF179)</f>
        <v>-14913952.720000001</v>
      </c>
      <c r="AG180" s="71"/>
      <c r="AH180" s="71">
        <f>SUM(AH144:AH179)</f>
        <v>100.00000000000001</v>
      </c>
      <c r="AI180" s="22">
        <f t="shared" si="81"/>
        <v>0</v>
      </c>
      <c r="AJ180" s="22">
        <f t="shared" si="81"/>
        <v>0</v>
      </c>
      <c r="AK180" s="22">
        <f t="shared" si="81"/>
        <v>0</v>
      </c>
      <c r="AL180" s="22">
        <f t="shared" si="81"/>
        <v>0</v>
      </c>
      <c r="AM180" s="22">
        <f t="shared" si="81"/>
        <v>0</v>
      </c>
      <c r="AN180" s="22">
        <f t="shared" si="81"/>
        <v>0</v>
      </c>
      <c r="AO180" s="22">
        <f t="shared" si="81"/>
        <v>0</v>
      </c>
      <c r="AP180" s="22">
        <f t="shared" si="81"/>
        <v>0</v>
      </c>
      <c r="AQ180" s="22">
        <f t="shared" si="81"/>
        <v>0</v>
      </c>
      <c r="AR180" s="22">
        <f t="shared" si="81"/>
        <v>0</v>
      </c>
      <c r="AS180" s="22">
        <f t="shared" si="81"/>
        <v>0</v>
      </c>
      <c r="AT180" s="22">
        <f t="shared" si="81"/>
        <v>0</v>
      </c>
      <c r="AU180" s="22">
        <f t="shared" si="81"/>
        <v>0</v>
      </c>
      <c r="AV180" s="22">
        <f t="shared" si="81"/>
        <v>0</v>
      </c>
      <c r="AW180" s="22">
        <f t="shared" si="81"/>
        <v>0</v>
      </c>
      <c r="AX180" s="22">
        <f t="shared" si="81"/>
        <v>0</v>
      </c>
      <c r="AY180" s="22">
        <f t="shared" si="81"/>
        <v>0</v>
      </c>
      <c r="AZ180" s="22">
        <f t="shared" si="81"/>
        <v>0</v>
      </c>
    </row>
    <row r="181" spans="1:52" x14ac:dyDescent="0.25">
      <c r="Z181" s="16"/>
    </row>
  </sheetData>
  <mergeCells count="57">
    <mergeCell ref="X1:AF1"/>
    <mergeCell ref="E92:I92"/>
    <mergeCell ref="E1:I1"/>
    <mergeCell ref="J1:N1"/>
    <mergeCell ref="O1:S1"/>
    <mergeCell ref="T1:W1"/>
    <mergeCell ref="A2:A4"/>
    <mergeCell ref="E3:I3"/>
    <mergeCell ref="A51:A53"/>
    <mergeCell ref="A92:A94"/>
    <mergeCell ref="B92:B94"/>
    <mergeCell ref="C92:C94"/>
    <mergeCell ref="E93:I93"/>
    <mergeCell ref="J93:N93"/>
    <mergeCell ref="O93:S93"/>
    <mergeCell ref="B51:B53"/>
    <mergeCell ref="C51:C53"/>
    <mergeCell ref="E52:I52"/>
    <mergeCell ref="J52:N52"/>
    <mergeCell ref="O52:S52"/>
    <mergeCell ref="E2:I2"/>
    <mergeCell ref="B2:B4"/>
    <mergeCell ref="J3:N3"/>
    <mergeCell ref="O3:S3"/>
    <mergeCell ref="T3:W3"/>
    <mergeCell ref="C2:C4"/>
    <mergeCell ref="D2:D4"/>
    <mergeCell ref="J2:N2"/>
    <mergeCell ref="O2:S2"/>
    <mergeCell ref="T2:W2"/>
    <mergeCell ref="D92:D94"/>
    <mergeCell ref="D51:D53"/>
    <mergeCell ref="D141:D143"/>
    <mergeCell ref="A141:A143"/>
    <mergeCell ref="E141:Y141"/>
    <mergeCell ref="E142:I142"/>
    <mergeCell ref="J142:N142"/>
    <mergeCell ref="O142:S142"/>
    <mergeCell ref="Y142:AC142"/>
    <mergeCell ref="AA52:AC52"/>
    <mergeCell ref="X93:AA93"/>
    <mergeCell ref="AB93:AF93"/>
    <mergeCell ref="B141:B143"/>
    <mergeCell ref="C141:C143"/>
    <mergeCell ref="AD142:AG142"/>
    <mergeCell ref="T93:V93"/>
    <mergeCell ref="AD52:AF52"/>
    <mergeCell ref="AA3:AC3"/>
    <mergeCell ref="AD3:AF3"/>
    <mergeCell ref="E51:W51"/>
    <mergeCell ref="X51:AF51"/>
    <mergeCell ref="X3:Z3"/>
    <mergeCell ref="X52:Z52"/>
    <mergeCell ref="T52:W52"/>
    <mergeCell ref="X2:Z2"/>
    <mergeCell ref="AA2:AC2"/>
    <mergeCell ref="AD2:AF2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8"/>
  <sheetViews>
    <sheetView workbookViewId="0">
      <selection activeCell="O448" sqref="O448"/>
    </sheetView>
  </sheetViews>
  <sheetFormatPr defaultColWidth="8.7109375" defaultRowHeight="15" x14ac:dyDescent="0.25"/>
  <cols>
    <col min="1" max="1" width="4.42578125" style="5" customWidth="1"/>
    <col min="2" max="2" width="35" style="5" customWidth="1"/>
    <col min="3" max="3" width="8.85546875" style="5" bestFit="1" customWidth="1"/>
    <col min="4" max="4" width="14.28515625" style="5" customWidth="1"/>
    <col min="5" max="5" width="13.7109375" style="5" bestFit="1" customWidth="1"/>
    <col min="6" max="6" width="14" style="5" bestFit="1" customWidth="1"/>
    <col min="7" max="7" width="12.140625" style="5" customWidth="1"/>
    <col min="8" max="8" width="13.7109375" style="5" bestFit="1" customWidth="1"/>
    <col min="9" max="9" width="13.42578125" style="5" bestFit="1" customWidth="1"/>
    <col min="10" max="10" width="12.7109375" style="5" customWidth="1"/>
    <col min="11" max="11" width="8.85546875" style="5" bestFit="1" customWidth="1"/>
    <col min="12" max="12" width="10.140625" style="5" bestFit="1" customWidth="1"/>
    <col min="13" max="13" width="13.42578125" style="5" bestFit="1" customWidth="1"/>
    <col min="14" max="14" width="12.7109375" style="5" bestFit="1" customWidth="1"/>
    <col min="15" max="15" width="10.140625" style="5" bestFit="1" customWidth="1"/>
    <col min="16" max="16" width="10.42578125" style="5" bestFit="1" customWidth="1"/>
    <col min="17" max="17" width="13.42578125" style="5" bestFit="1" customWidth="1"/>
    <col min="18" max="18" width="13.5703125" style="5" bestFit="1" customWidth="1"/>
    <col min="19" max="19" width="8.85546875" style="5" bestFit="1" customWidth="1"/>
    <col min="20" max="16384" width="8.7109375" style="5"/>
  </cols>
  <sheetData>
    <row r="1" spans="1:19" x14ac:dyDescent="0.25">
      <c r="A1" s="90" t="s">
        <v>181</v>
      </c>
      <c r="B1" s="95" t="s">
        <v>224</v>
      </c>
      <c r="C1" s="91" t="s">
        <v>176</v>
      </c>
      <c r="D1" s="96" t="s">
        <v>261</v>
      </c>
      <c r="E1" s="90" t="s">
        <v>236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x14ac:dyDescent="0.25">
      <c r="A2" s="90"/>
      <c r="B2" s="95"/>
      <c r="C2" s="91"/>
      <c r="D2" s="96"/>
      <c r="E2" s="90" t="s">
        <v>237</v>
      </c>
      <c r="F2" s="90"/>
      <c r="G2" s="90"/>
      <c r="H2" s="90"/>
      <c r="I2" s="87" t="s">
        <v>238</v>
      </c>
      <c r="J2" s="88"/>
      <c r="K2" s="88"/>
      <c r="L2" s="89"/>
      <c r="M2" s="87" t="s">
        <v>239</v>
      </c>
      <c r="N2" s="88"/>
      <c r="O2" s="88"/>
      <c r="P2" s="89"/>
      <c r="Q2" s="92" t="s">
        <v>240</v>
      </c>
      <c r="R2" s="93"/>
      <c r="S2" s="94"/>
    </row>
    <row r="3" spans="1:19" ht="29.25" x14ac:dyDescent="0.25">
      <c r="A3" s="90"/>
      <c r="B3" s="95"/>
      <c r="C3" s="91"/>
      <c r="D3" s="96"/>
      <c r="E3" s="8">
        <v>2022</v>
      </c>
      <c r="F3" s="8">
        <v>2023</v>
      </c>
      <c r="G3" s="6" t="s">
        <v>182</v>
      </c>
      <c r="H3" s="6" t="s">
        <v>233</v>
      </c>
      <c r="I3" s="8">
        <v>2022</v>
      </c>
      <c r="J3" s="8">
        <v>2023</v>
      </c>
      <c r="K3" s="6" t="s">
        <v>177</v>
      </c>
      <c r="L3" s="6" t="s">
        <v>233</v>
      </c>
      <c r="M3" s="8">
        <v>2022</v>
      </c>
      <c r="N3" s="8">
        <v>2023</v>
      </c>
      <c r="O3" s="6" t="s">
        <v>177</v>
      </c>
      <c r="P3" s="6" t="s">
        <v>233</v>
      </c>
      <c r="Q3" s="8">
        <v>2022</v>
      </c>
      <c r="R3" s="8">
        <v>2023</v>
      </c>
      <c r="S3" s="8" t="s">
        <v>177</v>
      </c>
    </row>
    <row r="4" spans="1:19" x14ac:dyDescent="0.25">
      <c r="A4" s="5">
        <v>1</v>
      </c>
      <c r="B4" s="1" t="s">
        <v>0</v>
      </c>
      <c r="C4" s="2" t="s">
        <v>88</v>
      </c>
      <c r="D4" s="5">
        <v>47</v>
      </c>
      <c r="E4" s="16">
        <v>133679844</v>
      </c>
      <c r="F4" s="16">
        <v>160691607</v>
      </c>
      <c r="G4" s="15">
        <f>F4/E4*100-100</f>
        <v>20.206309486716648</v>
      </c>
      <c r="H4" s="15">
        <f t="shared" ref="H4:H35" si="0">F4/$F$92*100</f>
        <v>25.755280242177935</v>
      </c>
      <c r="I4" s="16">
        <v>9433445</v>
      </c>
      <c r="J4" s="16">
        <v>6648277</v>
      </c>
      <c r="K4" s="15">
        <f>J4/I4*100-100</f>
        <v>-29.524399622831325</v>
      </c>
      <c r="L4" s="120">
        <f>J4/$J$92*100</f>
        <v>34.916037707169764</v>
      </c>
      <c r="M4" s="16">
        <v>8145432</v>
      </c>
      <c r="N4" s="16">
        <v>5491725</v>
      </c>
      <c r="O4" s="15">
        <f>N4/M4*100-100</f>
        <v>-32.579082361745833</v>
      </c>
      <c r="P4" s="121">
        <f>N4/$N$92*100</f>
        <v>39.208413430808903</v>
      </c>
      <c r="Q4" s="24">
        <v>-511809</v>
      </c>
      <c r="R4" s="24">
        <v>-634142</v>
      </c>
      <c r="S4" s="15">
        <f>R4/Q4*100-100</f>
        <v>23.902080658995843</v>
      </c>
    </row>
    <row r="5" spans="1:19" x14ac:dyDescent="0.25">
      <c r="A5" s="5">
        <v>2</v>
      </c>
      <c r="B5" s="1" t="s">
        <v>1</v>
      </c>
      <c r="C5" s="2" t="s">
        <v>89</v>
      </c>
      <c r="D5" s="5">
        <v>5</v>
      </c>
      <c r="E5" s="16">
        <v>18011</v>
      </c>
      <c r="F5" s="16">
        <v>47739</v>
      </c>
      <c r="G5" s="15">
        <f t="shared" ref="G5:G68" si="1">F5/E5*100-100</f>
        <v>165.05468880128808</v>
      </c>
      <c r="H5" s="15">
        <f t="shared" si="0"/>
        <v>7.6514968419062017E-3</v>
      </c>
      <c r="I5" s="16">
        <v>-10922</v>
      </c>
      <c r="J5" s="16">
        <v>-16735</v>
      </c>
      <c r="K5" s="15">
        <f t="shared" ref="K5:K68" si="2">J5/I5*100-100</f>
        <v>53.222852957333828</v>
      </c>
      <c r="L5" s="120">
        <f t="shared" ref="L5:L68" si="3">J5/$J$92*100</f>
        <v>-8.7890424997256578E-2</v>
      </c>
      <c r="M5" s="16">
        <v>-10922</v>
      </c>
      <c r="N5" s="16">
        <v>-16778</v>
      </c>
      <c r="O5" s="15">
        <f>N5/M5*100-100</f>
        <v>53.616553744735398</v>
      </c>
      <c r="P5" s="121">
        <f t="shared" ref="P5:P68" si="4">N5/$N$92*100</f>
        <v>-0.11978727276804862</v>
      </c>
      <c r="Q5" s="24">
        <v>-2554</v>
      </c>
      <c r="R5" s="24">
        <v>-15431</v>
      </c>
      <c r="S5" s="15">
        <f t="shared" ref="S5:S68" si="5">R5/Q5*100-100</f>
        <v>504.1895066562256</v>
      </c>
    </row>
    <row r="6" spans="1:19" x14ac:dyDescent="0.25">
      <c r="A6" s="5">
        <v>3</v>
      </c>
      <c r="B6" s="1" t="s">
        <v>2</v>
      </c>
      <c r="C6" s="2" t="s">
        <v>90</v>
      </c>
      <c r="D6" s="5">
        <v>2</v>
      </c>
      <c r="E6" s="16">
        <v>1569169</v>
      </c>
      <c r="F6" s="16">
        <v>2413771</v>
      </c>
      <c r="G6" s="15">
        <f t="shared" si="1"/>
        <v>53.824795162280168</v>
      </c>
      <c r="H6" s="15">
        <f t="shared" si="0"/>
        <v>0.38687365013060132</v>
      </c>
      <c r="I6" s="16">
        <v>-374642</v>
      </c>
      <c r="J6" s="16">
        <v>-889942</v>
      </c>
      <c r="K6" s="15">
        <f t="shared" si="2"/>
        <v>137.54464261882009</v>
      </c>
      <c r="L6" s="120">
        <f t="shared" si="3"/>
        <v>-4.6738799284677928</v>
      </c>
      <c r="M6" s="16">
        <v>-345461</v>
      </c>
      <c r="N6" s="16">
        <v>-815185</v>
      </c>
      <c r="O6" s="15">
        <f t="shared" ref="O6:O69" si="6">N6/M6*100-100</f>
        <v>135.97019634633142</v>
      </c>
      <c r="P6" s="121">
        <f t="shared" si="4"/>
        <v>-5.8200493474443737</v>
      </c>
      <c r="Q6" s="24">
        <v>-368967</v>
      </c>
      <c r="R6" s="24">
        <v>-1184152</v>
      </c>
      <c r="S6" s="15">
        <f t="shared" si="5"/>
        <v>220.937102776129</v>
      </c>
    </row>
    <row r="7" spans="1:19" x14ac:dyDescent="0.25">
      <c r="A7" s="5">
        <v>4</v>
      </c>
      <c r="B7" s="1" t="s">
        <v>3</v>
      </c>
      <c r="C7" s="2" t="s">
        <v>91</v>
      </c>
      <c r="D7" s="5">
        <v>0</v>
      </c>
      <c r="E7" s="16">
        <v>0</v>
      </c>
      <c r="F7" s="16">
        <v>0</v>
      </c>
      <c r="G7" s="15" t="e">
        <f t="shared" si="1"/>
        <v>#DIV/0!</v>
      </c>
      <c r="H7" s="15">
        <f t="shared" si="0"/>
        <v>0</v>
      </c>
      <c r="I7" s="16">
        <v>0</v>
      </c>
      <c r="J7" s="16">
        <v>0</v>
      </c>
      <c r="K7" s="15" t="e">
        <f t="shared" si="2"/>
        <v>#DIV/0!</v>
      </c>
      <c r="L7" s="120">
        <f t="shared" si="3"/>
        <v>0</v>
      </c>
      <c r="M7" s="16">
        <v>0</v>
      </c>
      <c r="N7" s="16">
        <v>0</v>
      </c>
      <c r="O7" s="15" t="e">
        <f t="shared" si="6"/>
        <v>#DIV/0!</v>
      </c>
      <c r="P7" s="121">
        <f t="shared" si="4"/>
        <v>0</v>
      </c>
      <c r="Q7" s="24">
        <v>0</v>
      </c>
      <c r="R7" s="24">
        <v>0</v>
      </c>
      <c r="S7" s="15" t="e">
        <f t="shared" si="5"/>
        <v>#DIV/0!</v>
      </c>
    </row>
    <row r="8" spans="1:19" x14ac:dyDescent="0.25">
      <c r="A8" s="5">
        <v>5</v>
      </c>
      <c r="B8" s="1" t="s">
        <v>4</v>
      </c>
      <c r="C8" s="2" t="s">
        <v>92</v>
      </c>
      <c r="D8" s="5">
        <v>1</v>
      </c>
      <c r="E8" s="16">
        <v>2122780</v>
      </c>
      <c r="F8" s="16">
        <v>1677812</v>
      </c>
      <c r="G8" s="15">
        <f t="shared" si="1"/>
        <v>-20.961569262947648</v>
      </c>
      <c r="H8" s="15">
        <f t="shared" si="0"/>
        <v>0.26891583860810508</v>
      </c>
      <c r="I8" s="16">
        <v>41270</v>
      </c>
      <c r="J8" s="16">
        <v>38523</v>
      </c>
      <c r="K8" s="15">
        <f t="shared" si="2"/>
        <v>-6.6561667070511277</v>
      </c>
      <c r="L8" s="120">
        <f t="shared" si="3"/>
        <v>0.20231866400772722</v>
      </c>
      <c r="M8" s="16">
        <v>31677</v>
      </c>
      <c r="N8" s="16">
        <v>27729</v>
      </c>
      <c r="O8" s="15">
        <f t="shared" si="6"/>
        <v>-12.463301449000852</v>
      </c>
      <c r="P8" s="121">
        <f t="shared" si="4"/>
        <v>0.19797242142002741</v>
      </c>
      <c r="Q8" s="24">
        <v>-241808</v>
      </c>
      <c r="R8" s="24">
        <v>-214080</v>
      </c>
      <c r="S8" s="15">
        <f t="shared" si="5"/>
        <v>-11.466948984318137</v>
      </c>
    </row>
    <row r="9" spans="1:19" x14ac:dyDescent="0.25">
      <c r="A9" s="5">
        <v>6</v>
      </c>
      <c r="B9" s="1" t="s">
        <v>5</v>
      </c>
      <c r="C9" s="2" t="s">
        <v>93</v>
      </c>
      <c r="D9" s="5">
        <v>0</v>
      </c>
      <c r="E9" s="16">
        <v>0</v>
      </c>
      <c r="F9" s="16">
        <v>0</v>
      </c>
      <c r="G9" s="15" t="e">
        <f t="shared" si="1"/>
        <v>#DIV/0!</v>
      </c>
      <c r="H9" s="15">
        <f t="shared" si="0"/>
        <v>0</v>
      </c>
      <c r="I9" s="16">
        <v>0</v>
      </c>
      <c r="J9" s="16">
        <v>0</v>
      </c>
      <c r="K9" s="15" t="e">
        <f t="shared" si="2"/>
        <v>#DIV/0!</v>
      </c>
      <c r="L9" s="120">
        <f t="shared" si="3"/>
        <v>0</v>
      </c>
      <c r="M9" s="16">
        <v>0</v>
      </c>
      <c r="N9" s="16">
        <v>0</v>
      </c>
      <c r="O9" s="15" t="e">
        <f t="shared" si="6"/>
        <v>#DIV/0!</v>
      </c>
      <c r="P9" s="121">
        <f t="shared" si="4"/>
        <v>0</v>
      </c>
      <c r="Q9" s="24">
        <v>0</v>
      </c>
      <c r="R9" s="24">
        <v>0</v>
      </c>
      <c r="S9" s="15" t="e">
        <f t="shared" si="5"/>
        <v>#DIV/0!</v>
      </c>
    </row>
    <row r="10" spans="1:19" x14ac:dyDescent="0.25">
      <c r="A10" s="5">
        <v>7</v>
      </c>
      <c r="B10" s="1" t="s">
        <v>6</v>
      </c>
      <c r="C10" s="2" t="s">
        <v>94</v>
      </c>
      <c r="D10" s="5">
        <v>0</v>
      </c>
      <c r="E10" s="16">
        <v>0</v>
      </c>
      <c r="F10" s="16">
        <v>0</v>
      </c>
      <c r="G10" s="15" t="e">
        <f t="shared" si="1"/>
        <v>#DIV/0!</v>
      </c>
      <c r="H10" s="15">
        <f t="shared" si="0"/>
        <v>0</v>
      </c>
      <c r="I10" s="16">
        <v>0</v>
      </c>
      <c r="J10" s="16">
        <v>0</v>
      </c>
      <c r="K10" s="15" t="e">
        <f t="shared" si="2"/>
        <v>#DIV/0!</v>
      </c>
      <c r="L10" s="120">
        <f t="shared" si="3"/>
        <v>0</v>
      </c>
      <c r="M10" s="16">
        <v>0</v>
      </c>
      <c r="N10" s="16">
        <v>0</v>
      </c>
      <c r="O10" s="15" t="e">
        <f t="shared" si="6"/>
        <v>#DIV/0!</v>
      </c>
      <c r="P10" s="121">
        <f t="shared" si="4"/>
        <v>0</v>
      </c>
      <c r="Q10" s="24">
        <v>0</v>
      </c>
      <c r="R10" s="24">
        <v>0</v>
      </c>
      <c r="S10" s="15" t="e">
        <f t="shared" si="5"/>
        <v>#DIV/0!</v>
      </c>
    </row>
    <row r="11" spans="1:19" x14ac:dyDescent="0.25">
      <c r="A11" s="5">
        <v>8</v>
      </c>
      <c r="B11" s="1" t="s">
        <v>7</v>
      </c>
      <c r="C11" s="2" t="s">
        <v>95</v>
      </c>
      <c r="D11" s="5">
        <v>0</v>
      </c>
      <c r="E11" s="16">
        <v>0</v>
      </c>
      <c r="F11" s="16">
        <v>0</v>
      </c>
      <c r="G11" s="15" t="e">
        <f t="shared" si="1"/>
        <v>#DIV/0!</v>
      </c>
      <c r="H11" s="15">
        <f t="shared" si="0"/>
        <v>0</v>
      </c>
      <c r="I11" s="16">
        <v>0</v>
      </c>
      <c r="J11" s="16">
        <v>0</v>
      </c>
      <c r="K11" s="15" t="e">
        <f t="shared" si="2"/>
        <v>#DIV/0!</v>
      </c>
      <c r="L11" s="120">
        <f t="shared" si="3"/>
        <v>0</v>
      </c>
      <c r="M11" s="16">
        <v>0</v>
      </c>
      <c r="N11" s="16">
        <v>0</v>
      </c>
      <c r="O11" s="15" t="e">
        <f t="shared" si="6"/>
        <v>#DIV/0!</v>
      </c>
      <c r="P11" s="121">
        <f t="shared" si="4"/>
        <v>0</v>
      </c>
      <c r="Q11" s="24">
        <v>0</v>
      </c>
      <c r="R11" s="24">
        <v>0</v>
      </c>
      <c r="S11" s="15" t="e">
        <f t="shared" si="5"/>
        <v>#DIV/0!</v>
      </c>
    </row>
    <row r="12" spans="1:19" x14ac:dyDescent="0.25">
      <c r="A12" s="5">
        <v>9</v>
      </c>
      <c r="B12" s="1" t="s">
        <v>8</v>
      </c>
      <c r="C12" s="2" t="s">
        <v>96</v>
      </c>
      <c r="D12" s="5">
        <v>13</v>
      </c>
      <c r="E12" s="16">
        <v>3467467</v>
      </c>
      <c r="F12" s="16">
        <v>3582670</v>
      </c>
      <c r="G12" s="15">
        <f t="shared" si="1"/>
        <v>3.3223964352075939</v>
      </c>
      <c r="H12" s="15">
        <f t="shared" si="0"/>
        <v>0.5742220865663733</v>
      </c>
      <c r="I12" s="16">
        <v>252852</v>
      </c>
      <c r="J12" s="16">
        <v>56213</v>
      </c>
      <c r="K12" s="15">
        <f t="shared" si="2"/>
        <v>-77.768417888725423</v>
      </c>
      <c r="L12" s="120">
        <f t="shared" si="3"/>
        <v>0.29522464657130471</v>
      </c>
      <c r="M12" s="16">
        <v>219712</v>
      </c>
      <c r="N12" s="16">
        <v>37573</v>
      </c>
      <c r="O12" s="15">
        <f t="shared" si="6"/>
        <v>-82.898976842411884</v>
      </c>
      <c r="P12" s="121">
        <f t="shared" si="4"/>
        <v>0.26825409463070032</v>
      </c>
      <c r="Q12" s="24">
        <v>-415570</v>
      </c>
      <c r="R12" s="24">
        <v>-450770</v>
      </c>
      <c r="S12" s="15">
        <f t="shared" si="5"/>
        <v>8.4702938133166583</v>
      </c>
    </row>
    <row r="13" spans="1:19" x14ac:dyDescent="0.25">
      <c r="A13" s="5">
        <v>10</v>
      </c>
      <c r="B13" s="1" t="s">
        <v>9</v>
      </c>
      <c r="C13" s="2" t="s">
        <v>97</v>
      </c>
      <c r="D13" s="5">
        <v>1</v>
      </c>
      <c r="E13" s="16">
        <v>6387219</v>
      </c>
      <c r="F13" s="16">
        <v>4999497</v>
      </c>
      <c r="G13" s="15">
        <f t="shared" si="1"/>
        <v>-21.726544838998009</v>
      </c>
      <c r="H13" s="15">
        <f t="shared" si="0"/>
        <v>0.80130785116193315</v>
      </c>
      <c r="I13" s="16">
        <v>621112</v>
      </c>
      <c r="J13" s="16">
        <v>295961</v>
      </c>
      <c r="K13" s="15">
        <f t="shared" si="2"/>
        <v>-52.349817746235786</v>
      </c>
      <c r="L13" s="120">
        <f t="shared" si="3"/>
        <v>1.5543554271056501</v>
      </c>
      <c r="M13" s="16">
        <v>492589</v>
      </c>
      <c r="N13" s="16">
        <v>230203</v>
      </c>
      <c r="O13" s="15">
        <f t="shared" si="6"/>
        <v>-53.266719313667174</v>
      </c>
      <c r="P13" s="121">
        <f t="shared" si="4"/>
        <v>1.64354449594845</v>
      </c>
      <c r="Q13" s="24">
        <v>0</v>
      </c>
      <c r="R13" s="24">
        <v>0</v>
      </c>
      <c r="S13" s="15" t="e">
        <f t="shared" si="5"/>
        <v>#DIV/0!</v>
      </c>
    </row>
    <row r="14" spans="1:19" x14ac:dyDescent="0.25">
      <c r="A14" s="5">
        <v>11</v>
      </c>
      <c r="B14" s="1" t="s">
        <v>10</v>
      </c>
      <c r="C14" s="2" t="s">
        <v>98</v>
      </c>
      <c r="D14" s="5">
        <v>0</v>
      </c>
      <c r="E14" s="16">
        <v>0</v>
      </c>
      <c r="F14" s="16">
        <v>0</v>
      </c>
      <c r="G14" s="15" t="e">
        <f t="shared" si="1"/>
        <v>#DIV/0!</v>
      </c>
      <c r="H14" s="15">
        <f t="shared" si="0"/>
        <v>0</v>
      </c>
      <c r="I14" s="16">
        <v>0</v>
      </c>
      <c r="J14" s="16">
        <v>0</v>
      </c>
      <c r="K14" s="15" t="e">
        <f t="shared" si="2"/>
        <v>#DIV/0!</v>
      </c>
      <c r="L14" s="120">
        <f t="shared" si="3"/>
        <v>0</v>
      </c>
      <c r="M14" s="16">
        <v>0</v>
      </c>
      <c r="N14" s="16">
        <v>0</v>
      </c>
      <c r="O14" s="15" t="e">
        <f t="shared" si="6"/>
        <v>#DIV/0!</v>
      </c>
      <c r="P14" s="121">
        <f t="shared" si="4"/>
        <v>0</v>
      </c>
      <c r="Q14" s="24">
        <v>0</v>
      </c>
      <c r="R14" s="24">
        <v>0</v>
      </c>
      <c r="S14" s="15" t="e">
        <f t="shared" si="5"/>
        <v>#DIV/0!</v>
      </c>
    </row>
    <row r="15" spans="1:19" x14ac:dyDescent="0.25">
      <c r="A15" s="5">
        <v>12</v>
      </c>
      <c r="B15" s="1" t="s">
        <v>11</v>
      </c>
      <c r="C15" s="2" t="s">
        <v>99</v>
      </c>
      <c r="D15" s="5">
        <v>85</v>
      </c>
      <c r="E15" s="16">
        <v>116642282</v>
      </c>
      <c r="F15" s="16">
        <v>69133133</v>
      </c>
      <c r="G15" s="15">
        <f t="shared" si="1"/>
        <v>-40.730640883723446</v>
      </c>
      <c r="H15" s="15">
        <f t="shared" si="0"/>
        <v>11.080499147878703</v>
      </c>
      <c r="I15" s="16">
        <v>2261686</v>
      </c>
      <c r="J15" s="16">
        <v>-3522497</v>
      </c>
      <c r="K15" s="15">
        <f t="shared" si="2"/>
        <v>-255.7465094624099</v>
      </c>
      <c r="L15" s="120">
        <f t="shared" si="3"/>
        <v>-18.499776419573426</v>
      </c>
      <c r="M15" s="16">
        <v>1718196.3770000001</v>
      </c>
      <c r="N15" s="16">
        <v>-3228705</v>
      </c>
      <c r="O15" s="15">
        <f t="shared" si="6"/>
        <v>-287.91245536423332</v>
      </c>
      <c r="P15" s="121">
        <f t="shared" si="4"/>
        <v>-23.05148209098596</v>
      </c>
      <c r="Q15" s="24">
        <v>-7267194</v>
      </c>
      <c r="R15" s="24">
        <v>-11014046</v>
      </c>
      <c r="S15" s="15">
        <f t="shared" si="5"/>
        <v>51.558441951597814</v>
      </c>
    </row>
    <row r="16" spans="1:19" x14ac:dyDescent="0.25">
      <c r="A16" s="5">
        <v>13</v>
      </c>
      <c r="B16" s="1" t="s">
        <v>12</v>
      </c>
      <c r="C16" s="2" t="s">
        <v>100</v>
      </c>
      <c r="D16" s="5">
        <v>33</v>
      </c>
      <c r="E16" s="16">
        <v>13182649</v>
      </c>
      <c r="F16" s="16">
        <v>12933327.16</v>
      </c>
      <c r="G16" s="15">
        <f t="shared" si="1"/>
        <v>-1.8912878587604069</v>
      </c>
      <c r="H16" s="15">
        <f t="shared" si="0"/>
        <v>2.0729238551306</v>
      </c>
      <c r="I16" s="16">
        <v>112601.28</v>
      </c>
      <c r="J16" s="16">
        <v>344857.44</v>
      </c>
      <c r="K16" s="15">
        <f t="shared" si="2"/>
        <v>206.26422719173354</v>
      </c>
      <c r="L16" s="120">
        <f t="shared" si="3"/>
        <v>1.811154285334085</v>
      </c>
      <c r="M16" s="16">
        <v>440711.56</v>
      </c>
      <c r="N16" s="16">
        <v>257363.36</v>
      </c>
      <c r="O16" s="15">
        <f t="shared" si="6"/>
        <v>-41.602766217432553</v>
      </c>
      <c r="P16" s="121">
        <f t="shared" si="4"/>
        <v>1.8374570869484737</v>
      </c>
      <c r="Q16" s="24">
        <v>-1327729.52</v>
      </c>
      <c r="R16" s="24">
        <v>-1335501.24</v>
      </c>
      <c r="S16" s="15">
        <f t="shared" si="5"/>
        <v>0.58533909828260278</v>
      </c>
    </row>
    <row r="17" spans="1:19" x14ac:dyDescent="0.25">
      <c r="A17" s="5">
        <v>14</v>
      </c>
      <c r="B17" s="1" t="s">
        <v>13</v>
      </c>
      <c r="C17" s="2" t="s">
        <v>101</v>
      </c>
      <c r="D17" s="5">
        <v>78</v>
      </c>
      <c r="E17" s="16">
        <v>110671829</v>
      </c>
      <c r="F17" s="16">
        <v>91692147</v>
      </c>
      <c r="G17" s="15">
        <f t="shared" si="1"/>
        <v>-17.149515076686768</v>
      </c>
      <c r="H17" s="15">
        <f t="shared" si="0"/>
        <v>14.696205894511808</v>
      </c>
      <c r="I17" s="16">
        <v>3389937</v>
      </c>
      <c r="J17" s="16">
        <v>2839781</v>
      </c>
      <c r="K17" s="15">
        <f t="shared" si="2"/>
        <v>-16.229092163069708</v>
      </c>
      <c r="L17" s="120">
        <f t="shared" si="3"/>
        <v>14.91422521596261</v>
      </c>
      <c r="M17" s="16">
        <v>2585319</v>
      </c>
      <c r="N17" s="16">
        <v>2061579</v>
      </c>
      <c r="O17" s="15">
        <f t="shared" si="6"/>
        <v>-20.258235057259853</v>
      </c>
      <c r="P17" s="121">
        <f t="shared" si="4"/>
        <v>14.718734414464233</v>
      </c>
      <c r="Q17" s="24">
        <v>-3592136</v>
      </c>
      <c r="R17" s="24">
        <v>-4270505</v>
      </c>
      <c r="S17" s="15">
        <f t="shared" si="5"/>
        <v>18.884836208874049</v>
      </c>
    </row>
    <row r="18" spans="1:19" x14ac:dyDescent="0.25">
      <c r="A18" s="5">
        <v>15</v>
      </c>
      <c r="B18" s="1" t="s">
        <v>14</v>
      </c>
      <c r="C18" s="2" t="s">
        <v>102</v>
      </c>
      <c r="D18" s="5">
        <v>20</v>
      </c>
      <c r="E18" s="16">
        <v>8512263</v>
      </c>
      <c r="F18" s="16">
        <v>7940872</v>
      </c>
      <c r="G18" s="15">
        <f t="shared" si="1"/>
        <v>-6.7125628049791288</v>
      </c>
      <c r="H18" s="15">
        <f t="shared" si="0"/>
        <v>1.2727446538465697</v>
      </c>
      <c r="I18" s="16">
        <v>477360</v>
      </c>
      <c r="J18" s="16">
        <v>306968</v>
      </c>
      <c r="K18" s="15">
        <f t="shared" si="2"/>
        <v>-35.694653929948046</v>
      </c>
      <c r="L18" s="120">
        <f t="shared" si="3"/>
        <v>1.6121630104904607</v>
      </c>
      <c r="M18" s="16">
        <v>404485</v>
      </c>
      <c r="N18" s="16">
        <v>260659</v>
      </c>
      <c r="O18" s="15">
        <f t="shared" si="6"/>
        <v>-35.557808076937334</v>
      </c>
      <c r="P18" s="121">
        <f t="shared" si="4"/>
        <v>1.8609864544312065</v>
      </c>
      <c r="Q18" s="24">
        <v>-368455</v>
      </c>
      <c r="R18" s="24">
        <v>-413435</v>
      </c>
      <c r="S18" s="15">
        <f t="shared" si="5"/>
        <v>12.207732287524948</v>
      </c>
    </row>
    <row r="19" spans="1:19" x14ac:dyDescent="0.25">
      <c r="A19" s="5">
        <v>16</v>
      </c>
      <c r="B19" s="1" t="s">
        <v>15</v>
      </c>
      <c r="C19" s="2" t="s">
        <v>103</v>
      </c>
      <c r="D19" s="5">
        <v>33</v>
      </c>
      <c r="E19" s="16">
        <v>9594078</v>
      </c>
      <c r="F19" s="16">
        <v>8700947</v>
      </c>
      <c r="G19" s="15">
        <f t="shared" si="1"/>
        <v>-9.3091905235709049</v>
      </c>
      <c r="H19" s="15">
        <f t="shared" si="0"/>
        <v>1.3945677222416315</v>
      </c>
      <c r="I19" s="16">
        <v>437286</v>
      </c>
      <c r="J19" s="16">
        <v>278592</v>
      </c>
      <c r="K19" s="15">
        <f t="shared" si="2"/>
        <v>-36.290665605576208</v>
      </c>
      <c r="L19" s="120">
        <f t="shared" si="3"/>
        <v>1.4631353021114852</v>
      </c>
      <c r="M19" s="16">
        <v>315877</v>
      </c>
      <c r="N19" s="16">
        <v>289782</v>
      </c>
      <c r="O19" s="15">
        <f t="shared" si="6"/>
        <v>-8.2611269576449047</v>
      </c>
      <c r="P19" s="121">
        <f t="shared" si="4"/>
        <v>2.0689114004810265</v>
      </c>
      <c r="Q19" s="24">
        <v>-603812</v>
      </c>
      <c r="R19" s="24">
        <v>-680727</v>
      </c>
      <c r="S19" s="15">
        <f t="shared" si="5"/>
        <v>12.738236404708744</v>
      </c>
    </row>
    <row r="20" spans="1:19" x14ac:dyDescent="0.25">
      <c r="A20" s="5">
        <v>17</v>
      </c>
      <c r="B20" s="1" t="s">
        <v>16</v>
      </c>
      <c r="C20" s="2" t="s">
        <v>104</v>
      </c>
      <c r="D20" s="5">
        <v>2</v>
      </c>
      <c r="E20" s="16">
        <v>79028</v>
      </c>
      <c r="F20" s="16">
        <v>53833</v>
      </c>
      <c r="G20" s="15">
        <f t="shared" si="1"/>
        <v>-31.881105430986494</v>
      </c>
      <c r="H20" s="15">
        <f t="shared" si="0"/>
        <v>8.6282291101685525E-3</v>
      </c>
      <c r="I20" s="16">
        <v>-55154</v>
      </c>
      <c r="J20" s="16">
        <v>-47931</v>
      </c>
      <c r="K20" s="15">
        <f t="shared" si="2"/>
        <v>-13.096058309460773</v>
      </c>
      <c r="L20" s="120">
        <f t="shared" si="3"/>
        <v>-0.25172847090191247</v>
      </c>
      <c r="M20" s="16">
        <v>-55154</v>
      </c>
      <c r="N20" s="16">
        <v>-47931</v>
      </c>
      <c r="O20" s="15">
        <f t="shared" si="6"/>
        <v>-13.096058309460773</v>
      </c>
      <c r="P20" s="121">
        <f t="shared" si="4"/>
        <v>-0.3422054935657014</v>
      </c>
      <c r="Q20" s="24">
        <v>-275208</v>
      </c>
      <c r="R20" s="24">
        <v>-323139</v>
      </c>
      <c r="S20" s="15">
        <f t="shared" si="5"/>
        <v>17.416281503444679</v>
      </c>
    </row>
    <row r="21" spans="1:19" x14ac:dyDescent="0.25">
      <c r="A21" s="5">
        <v>18</v>
      </c>
      <c r="B21" s="1" t="s">
        <v>17</v>
      </c>
      <c r="C21" s="2" t="s">
        <v>105</v>
      </c>
      <c r="D21" s="5">
        <v>2</v>
      </c>
      <c r="E21" s="16">
        <v>154740</v>
      </c>
      <c r="F21" s="16">
        <v>106979</v>
      </c>
      <c r="G21" s="15">
        <f t="shared" si="1"/>
        <v>-30.865322476412047</v>
      </c>
      <c r="H21" s="15">
        <f t="shared" si="0"/>
        <v>1.7146347444443402E-2</v>
      </c>
      <c r="I21" s="16">
        <v>6980</v>
      </c>
      <c r="J21" s="16">
        <v>-3574</v>
      </c>
      <c r="K21" s="15">
        <f t="shared" si="2"/>
        <v>-151.20343839541547</v>
      </c>
      <c r="L21" s="120">
        <f t="shared" si="3"/>
        <v>-1.8770264651341202E-2</v>
      </c>
      <c r="M21" s="16">
        <v>6340</v>
      </c>
      <c r="N21" s="16">
        <v>-3853</v>
      </c>
      <c r="O21" s="15">
        <f t="shared" si="6"/>
        <v>-160.77287066246055</v>
      </c>
      <c r="P21" s="121">
        <f t="shared" si="4"/>
        <v>-2.7508663844039296E-2</v>
      </c>
      <c r="Q21" s="24">
        <v>-24202</v>
      </c>
      <c r="R21" s="24">
        <v>-28055</v>
      </c>
      <c r="S21" s="15">
        <f t="shared" si="5"/>
        <v>15.920171886620935</v>
      </c>
    </row>
    <row r="22" spans="1:19" x14ac:dyDescent="0.25">
      <c r="A22" s="5">
        <v>19</v>
      </c>
      <c r="B22" s="1" t="s">
        <v>18</v>
      </c>
      <c r="C22" s="2" t="s">
        <v>106</v>
      </c>
      <c r="D22" s="5">
        <v>101</v>
      </c>
      <c r="E22" s="16">
        <v>54492983</v>
      </c>
      <c r="F22" s="16">
        <v>46911139.399999999</v>
      </c>
      <c r="G22" s="15">
        <f t="shared" si="1"/>
        <v>-13.913431019182781</v>
      </c>
      <c r="H22" s="15">
        <f t="shared" si="0"/>
        <v>7.5188092538453173</v>
      </c>
      <c r="I22" s="16">
        <v>3398350</v>
      </c>
      <c r="J22" s="16">
        <v>3031250</v>
      </c>
      <c r="K22" s="15">
        <f t="shared" si="2"/>
        <v>-10.802301116718411</v>
      </c>
      <c r="L22" s="120">
        <f t="shared" si="3"/>
        <v>15.919799866921661</v>
      </c>
      <c r="M22" s="16">
        <v>2689650</v>
      </c>
      <c r="N22" s="16">
        <v>2446037</v>
      </c>
      <c r="O22" s="15">
        <f t="shared" si="6"/>
        <v>-9.0574238283791573</v>
      </c>
      <c r="P22" s="121">
        <f t="shared" si="4"/>
        <v>17.463589302642706</v>
      </c>
      <c r="Q22" s="24">
        <v>-2946826</v>
      </c>
      <c r="R22" s="24">
        <v>-3228827</v>
      </c>
      <c r="S22" s="15">
        <f t="shared" si="5"/>
        <v>9.5696522292120392</v>
      </c>
    </row>
    <row r="23" spans="1:19" x14ac:dyDescent="0.25">
      <c r="A23" s="5">
        <v>20</v>
      </c>
      <c r="B23" s="1" t="s">
        <v>19</v>
      </c>
      <c r="C23" s="2" t="s">
        <v>107</v>
      </c>
      <c r="D23" s="5">
        <v>3</v>
      </c>
      <c r="E23" s="16">
        <v>837341</v>
      </c>
      <c r="F23" s="16">
        <v>966010</v>
      </c>
      <c r="G23" s="15">
        <f t="shared" si="1"/>
        <v>15.366380005278614</v>
      </c>
      <c r="H23" s="15">
        <f t="shared" si="0"/>
        <v>0.15482985534363539</v>
      </c>
      <c r="I23" s="16">
        <v>-16531</v>
      </c>
      <c r="J23" s="16">
        <v>57657</v>
      </c>
      <c r="K23" s="15">
        <f t="shared" si="2"/>
        <v>-448.78107797471415</v>
      </c>
      <c r="L23" s="120">
        <f t="shared" si="3"/>
        <v>0.30280837968729146</v>
      </c>
      <c r="M23" s="16">
        <v>-16531</v>
      </c>
      <c r="N23" s="16">
        <v>57657</v>
      </c>
      <c r="O23" s="15">
        <f t="shared" si="6"/>
        <v>-448.78107797471415</v>
      </c>
      <c r="P23" s="121">
        <f t="shared" si="4"/>
        <v>0.41164470055950525</v>
      </c>
      <c r="Q23" s="24">
        <v>-148900</v>
      </c>
      <c r="R23" s="24">
        <v>-91241</v>
      </c>
      <c r="S23" s="15">
        <f t="shared" si="5"/>
        <v>-38.723304231027534</v>
      </c>
    </row>
    <row r="24" spans="1:19" x14ac:dyDescent="0.25">
      <c r="A24" s="5">
        <v>21</v>
      </c>
      <c r="B24" s="1" t="s">
        <v>20</v>
      </c>
      <c r="C24" s="2" t="s">
        <v>108</v>
      </c>
      <c r="D24" s="5">
        <v>96</v>
      </c>
      <c r="E24" s="16">
        <v>80959077</v>
      </c>
      <c r="F24" s="16">
        <v>66213481</v>
      </c>
      <c r="G24" s="15">
        <f t="shared" si="1"/>
        <v>-18.213641442577227</v>
      </c>
      <c r="H24" s="15">
        <f t="shared" si="0"/>
        <v>10.612544057544488</v>
      </c>
      <c r="I24" s="16">
        <v>5803555</v>
      </c>
      <c r="J24" s="16">
        <v>4439620</v>
      </c>
      <c r="K24" s="15">
        <f t="shared" si="2"/>
        <v>-23.501715758703071</v>
      </c>
      <c r="L24" s="120">
        <f t="shared" si="3"/>
        <v>23.316408044596372</v>
      </c>
      <c r="M24" s="16">
        <v>4663273</v>
      </c>
      <c r="N24" s="16">
        <v>2943759</v>
      </c>
      <c r="O24" s="15">
        <f t="shared" si="6"/>
        <v>-36.873543539055078</v>
      </c>
      <c r="P24" s="121">
        <f t="shared" si="4"/>
        <v>21.017097526308142</v>
      </c>
      <c r="Q24" s="24">
        <v>-2558320</v>
      </c>
      <c r="R24" s="24">
        <v>-3062106</v>
      </c>
      <c r="S24" s="15">
        <f t="shared" si="5"/>
        <v>19.692063541699241</v>
      </c>
    </row>
    <row r="25" spans="1:19" x14ac:dyDescent="0.25">
      <c r="A25" s="5">
        <v>22</v>
      </c>
      <c r="B25" s="1" t="s">
        <v>21</v>
      </c>
      <c r="C25" s="2" t="s">
        <v>109</v>
      </c>
      <c r="D25" s="5">
        <v>4</v>
      </c>
      <c r="E25" s="16">
        <v>148968</v>
      </c>
      <c r="F25" s="16">
        <v>138047</v>
      </c>
      <c r="G25" s="15">
        <f t="shared" si="1"/>
        <v>-7.3311046667740669</v>
      </c>
      <c r="H25" s="15">
        <f t="shared" si="0"/>
        <v>2.2125854846867875E-2</v>
      </c>
      <c r="I25" s="16">
        <v>7977</v>
      </c>
      <c r="J25" s="16">
        <v>18553</v>
      </c>
      <c r="K25" s="15">
        <f t="shared" si="2"/>
        <v>132.58117086624046</v>
      </c>
      <c r="L25" s="120">
        <f t="shared" si="3"/>
        <v>9.7438365997854867E-2</v>
      </c>
      <c r="M25" s="16">
        <v>7977</v>
      </c>
      <c r="N25" s="16">
        <v>17155</v>
      </c>
      <c r="O25" s="15">
        <f t="shared" si="6"/>
        <v>115.05578538297607</v>
      </c>
      <c r="P25" s="121">
        <f t="shared" si="4"/>
        <v>0.12247888093550327</v>
      </c>
      <c r="Q25" s="24">
        <v>-246697</v>
      </c>
      <c r="R25" s="24">
        <v>-242257</v>
      </c>
      <c r="S25" s="15">
        <f t="shared" si="5"/>
        <v>-1.7997786758655394</v>
      </c>
    </row>
    <row r="26" spans="1:19" x14ac:dyDescent="0.25">
      <c r="A26" s="5">
        <v>23</v>
      </c>
      <c r="B26" s="1" t="s">
        <v>22</v>
      </c>
      <c r="C26" s="2" t="s">
        <v>110</v>
      </c>
      <c r="D26" s="5">
        <v>95</v>
      </c>
      <c r="E26" s="16">
        <v>37769077</v>
      </c>
      <c r="F26" s="16">
        <v>29359328</v>
      </c>
      <c r="G26" s="15">
        <f t="shared" si="1"/>
        <v>-22.266228533993555</v>
      </c>
      <c r="H26" s="15">
        <f t="shared" si="0"/>
        <v>4.7056453941743301</v>
      </c>
      <c r="I26" s="16">
        <v>1116357</v>
      </c>
      <c r="J26" s="16">
        <v>-66011</v>
      </c>
      <c r="K26" s="15">
        <f t="shared" si="2"/>
        <v>-105.91307261028506</v>
      </c>
      <c r="L26" s="120">
        <f t="shared" si="3"/>
        <v>-0.34668269163393511</v>
      </c>
      <c r="M26" s="16">
        <v>806004</v>
      </c>
      <c r="N26" s="16">
        <v>-292743</v>
      </c>
      <c r="O26" s="15">
        <f t="shared" si="6"/>
        <v>-136.32029121443566</v>
      </c>
      <c r="P26" s="121">
        <f t="shared" si="4"/>
        <v>-2.0900515908890727</v>
      </c>
      <c r="Q26" s="24">
        <v>-3212405</v>
      </c>
      <c r="R26" s="24">
        <v>-4363854</v>
      </c>
      <c r="S26" s="15">
        <f t="shared" si="5"/>
        <v>35.843830401210312</v>
      </c>
    </row>
    <row r="27" spans="1:19" x14ac:dyDescent="0.25">
      <c r="A27" s="5">
        <v>24</v>
      </c>
      <c r="B27" s="1" t="s">
        <v>23</v>
      </c>
      <c r="C27" s="2" t="s">
        <v>111</v>
      </c>
      <c r="D27" s="5">
        <v>20</v>
      </c>
      <c r="E27" s="16">
        <v>2428384</v>
      </c>
      <c r="F27" s="16">
        <v>2024083</v>
      </c>
      <c r="G27" s="15">
        <f t="shared" si="1"/>
        <v>-16.648973144280305</v>
      </c>
      <c r="H27" s="15">
        <f t="shared" si="0"/>
        <v>0.32441535604549804</v>
      </c>
      <c r="I27" s="16">
        <v>49129</v>
      </c>
      <c r="J27" s="16">
        <v>57299</v>
      </c>
      <c r="K27" s="15">
        <f t="shared" si="2"/>
        <v>16.629689185613387</v>
      </c>
      <c r="L27" s="120">
        <f t="shared" si="3"/>
        <v>0.30092820208651361</v>
      </c>
      <c r="M27" s="16">
        <v>30556</v>
      </c>
      <c r="N27" s="16">
        <v>44649</v>
      </c>
      <c r="O27" s="15">
        <f t="shared" si="6"/>
        <v>46.121874590915041</v>
      </c>
      <c r="P27" s="121">
        <f t="shared" si="4"/>
        <v>0.31877350946600325</v>
      </c>
      <c r="Q27" s="24">
        <v>-358024</v>
      </c>
      <c r="R27" s="24">
        <v>-397039</v>
      </c>
      <c r="S27" s="15">
        <f t="shared" si="5"/>
        <v>10.897314146537667</v>
      </c>
    </row>
    <row r="28" spans="1:19" x14ac:dyDescent="0.25">
      <c r="A28" s="5">
        <v>25</v>
      </c>
      <c r="B28" s="1" t="s">
        <v>24</v>
      </c>
      <c r="C28" s="2" t="s">
        <v>112</v>
      </c>
      <c r="D28" s="5">
        <v>43</v>
      </c>
      <c r="E28" s="16">
        <v>16328279</v>
      </c>
      <c r="F28" s="16">
        <v>21061848</v>
      </c>
      <c r="G28" s="15">
        <f t="shared" si="1"/>
        <v>28.990005621535488</v>
      </c>
      <c r="H28" s="15">
        <f t="shared" si="0"/>
        <v>3.3757444323657482</v>
      </c>
      <c r="I28" s="16">
        <v>315066</v>
      </c>
      <c r="J28" s="16">
        <v>1093251</v>
      </c>
      <c r="K28" s="15">
        <f t="shared" si="2"/>
        <v>246.99110662527852</v>
      </c>
      <c r="L28" s="120">
        <f t="shared" si="3"/>
        <v>5.7416369894637436</v>
      </c>
      <c r="M28" s="16">
        <v>175898</v>
      </c>
      <c r="N28" s="16">
        <v>1033921</v>
      </c>
      <c r="O28" s="15">
        <f t="shared" si="6"/>
        <v>487.79576800191023</v>
      </c>
      <c r="P28" s="121">
        <f t="shared" si="4"/>
        <v>7.3817246899280962</v>
      </c>
      <c r="Q28" s="24">
        <v>-3418340</v>
      </c>
      <c r="R28" s="24">
        <v>-3467861</v>
      </c>
      <c r="S28" s="15">
        <f t="shared" si="5"/>
        <v>1.4486856193357056</v>
      </c>
    </row>
    <row r="29" spans="1:19" x14ac:dyDescent="0.25">
      <c r="A29" s="5">
        <v>26</v>
      </c>
      <c r="B29" s="1" t="s">
        <v>25</v>
      </c>
      <c r="C29" s="2" t="s">
        <v>113</v>
      </c>
      <c r="D29" s="5">
        <v>50</v>
      </c>
      <c r="E29" s="16">
        <v>20863995</v>
      </c>
      <c r="F29" s="16">
        <v>24781818</v>
      </c>
      <c r="G29" s="15">
        <f t="shared" si="1"/>
        <v>18.777913817559863</v>
      </c>
      <c r="H29" s="15">
        <f t="shared" si="0"/>
        <v>3.9719726463414458</v>
      </c>
      <c r="I29" s="16">
        <v>1778836</v>
      </c>
      <c r="J29" s="16">
        <v>1017963</v>
      </c>
      <c r="K29" s="15">
        <f t="shared" si="2"/>
        <v>-42.773645237672277</v>
      </c>
      <c r="L29" s="120">
        <f t="shared" si="3"/>
        <v>5.3462324888845112</v>
      </c>
      <c r="M29" s="16">
        <v>1419716</v>
      </c>
      <c r="N29" s="16">
        <v>863615</v>
      </c>
      <c r="O29" s="15">
        <f t="shared" si="6"/>
        <v>-39.169876228766874</v>
      </c>
      <c r="P29" s="121">
        <f t="shared" si="4"/>
        <v>6.1658174735712423</v>
      </c>
      <c r="Q29" s="24">
        <v>-2094891</v>
      </c>
      <c r="R29" s="24">
        <v>-2237745</v>
      </c>
      <c r="S29" s="15">
        <f t="shared" si="5"/>
        <v>6.8191614742724198</v>
      </c>
    </row>
    <row r="30" spans="1:19" x14ac:dyDescent="0.25">
      <c r="A30" s="5">
        <v>27</v>
      </c>
      <c r="B30" s="1" t="s">
        <v>26</v>
      </c>
      <c r="C30" s="2" t="s">
        <v>114</v>
      </c>
      <c r="D30" s="5">
        <v>101</v>
      </c>
      <c r="E30" s="16">
        <v>31148435</v>
      </c>
      <c r="F30" s="16">
        <v>26298412</v>
      </c>
      <c r="G30" s="15">
        <f t="shared" si="1"/>
        <v>-15.57067955420554</v>
      </c>
      <c r="H30" s="15">
        <f t="shared" si="0"/>
        <v>4.215048835651106</v>
      </c>
      <c r="I30" s="16">
        <v>2228767</v>
      </c>
      <c r="J30" s="16">
        <v>1684278</v>
      </c>
      <c r="K30" s="15">
        <f t="shared" si="2"/>
        <v>-24.430054824034997</v>
      </c>
      <c r="L30" s="120">
        <f t="shared" si="3"/>
        <v>8.8456473996730995</v>
      </c>
      <c r="M30" s="16">
        <v>1853629</v>
      </c>
      <c r="N30" s="16">
        <v>1308600</v>
      </c>
      <c r="O30" s="15">
        <f t="shared" si="6"/>
        <v>-29.403348782307575</v>
      </c>
      <c r="P30" s="121">
        <f t="shared" si="4"/>
        <v>9.3428075541940885</v>
      </c>
      <c r="Q30" s="24">
        <v>-1823057</v>
      </c>
      <c r="R30" s="24">
        <v>-2033639</v>
      </c>
      <c r="S30" s="15">
        <f t="shared" si="5"/>
        <v>11.551037625263504</v>
      </c>
    </row>
    <row r="31" spans="1:19" x14ac:dyDescent="0.25">
      <c r="A31" s="5">
        <v>28</v>
      </c>
      <c r="B31" s="1" t="s">
        <v>27</v>
      </c>
      <c r="C31" s="2" t="s">
        <v>115</v>
      </c>
      <c r="D31" s="5">
        <v>4</v>
      </c>
      <c r="E31" s="16">
        <v>146644</v>
      </c>
      <c r="F31" s="16">
        <v>101758</v>
      </c>
      <c r="G31" s="15">
        <f t="shared" si="1"/>
        <v>-30.608821363301601</v>
      </c>
      <c r="H31" s="15">
        <f t="shared" si="0"/>
        <v>1.630953760319008E-2</v>
      </c>
      <c r="I31" s="16">
        <v>-28016</v>
      </c>
      <c r="J31" s="16">
        <v>-38951</v>
      </c>
      <c r="K31" s="15">
        <f t="shared" si="2"/>
        <v>39.031267846944587</v>
      </c>
      <c r="L31" s="120">
        <f t="shared" si="3"/>
        <v>-0.20456647410027734</v>
      </c>
      <c r="M31" s="16">
        <v>-31334</v>
      </c>
      <c r="N31" s="16">
        <v>-40937</v>
      </c>
      <c r="O31" s="15">
        <f t="shared" si="6"/>
        <v>30.647220271909106</v>
      </c>
      <c r="P31" s="121">
        <f t="shared" si="4"/>
        <v>-0.29227152135568046</v>
      </c>
      <c r="Q31" s="24">
        <v>-83526</v>
      </c>
      <c r="R31" s="24">
        <v>-130881</v>
      </c>
      <c r="S31" s="15">
        <f t="shared" si="5"/>
        <v>56.694921341857622</v>
      </c>
    </row>
    <row r="32" spans="1:19" x14ac:dyDescent="0.25">
      <c r="A32" s="5">
        <v>29</v>
      </c>
      <c r="B32" s="1" t="s">
        <v>28</v>
      </c>
      <c r="C32" s="2" t="s">
        <v>116</v>
      </c>
      <c r="D32" s="5">
        <v>0</v>
      </c>
      <c r="E32" s="16">
        <v>0</v>
      </c>
      <c r="F32" s="16">
        <v>0</v>
      </c>
      <c r="G32" s="15" t="e">
        <f t="shared" si="1"/>
        <v>#DIV/0!</v>
      </c>
      <c r="H32" s="15">
        <f t="shared" si="0"/>
        <v>0</v>
      </c>
      <c r="I32" s="16">
        <v>0</v>
      </c>
      <c r="J32" s="16">
        <v>0</v>
      </c>
      <c r="K32" s="15" t="e">
        <f t="shared" si="2"/>
        <v>#DIV/0!</v>
      </c>
      <c r="L32" s="120">
        <f t="shared" si="3"/>
        <v>0</v>
      </c>
      <c r="M32" s="16">
        <v>0</v>
      </c>
      <c r="N32" s="16">
        <v>0</v>
      </c>
      <c r="O32" s="15" t="e">
        <f t="shared" si="6"/>
        <v>#DIV/0!</v>
      </c>
      <c r="P32" s="121">
        <f t="shared" si="4"/>
        <v>0</v>
      </c>
      <c r="Q32" s="24">
        <v>0</v>
      </c>
      <c r="R32" s="24">
        <v>0</v>
      </c>
      <c r="S32" s="15" t="e">
        <f t="shared" si="5"/>
        <v>#DIV/0!</v>
      </c>
    </row>
    <row r="33" spans="1:19" x14ac:dyDescent="0.25">
      <c r="A33" s="5">
        <v>30</v>
      </c>
      <c r="B33" s="1" t="s">
        <v>29</v>
      </c>
      <c r="C33" s="2" t="s">
        <v>117</v>
      </c>
      <c r="D33" s="5">
        <v>9</v>
      </c>
      <c r="E33" s="16">
        <v>3796391</v>
      </c>
      <c r="F33" s="16">
        <v>3801339</v>
      </c>
      <c r="G33" s="15">
        <f t="shared" si="1"/>
        <v>0.13033430961142756</v>
      </c>
      <c r="H33" s="15">
        <f t="shared" si="0"/>
        <v>0.60926984967248743</v>
      </c>
      <c r="I33" s="16">
        <v>-45299</v>
      </c>
      <c r="J33" s="16">
        <v>4100</v>
      </c>
      <c r="K33" s="15">
        <f t="shared" si="2"/>
        <v>-109.05097242764741</v>
      </c>
      <c r="L33" s="120">
        <f t="shared" si="3"/>
        <v>2.1532760232372394E-2</v>
      </c>
      <c r="M33" s="16">
        <v>-54084</v>
      </c>
      <c r="N33" s="16">
        <v>4313</v>
      </c>
      <c r="O33" s="15">
        <f t="shared" si="6"/>
        <v>-107.97463205384217</v>
      </c>
      <c r="P33" s="121">
        <f t="shared" si="4"/>
        <v>3.079285418098663E-2</v>
      </c>
      <c r="Q33" s="24">
        <v>-477799</v>
      </c>
      <c r="R33" s="24">
        <v>-504323</v>
      </c>
      <c r="S33" s="15">
        <f t="shared" si="5"/>
        <v>5.5512883032404829</v>
      </c>
    </row>
    <row r="34" spans="1:19" x14ac:dyDescent="0.25">
      <c r="A34" s="5">
        <v>31</v>
      </c>
      <c r="B34" s="1" t="s">
        <v>30</v>
      </c>
      <c r="C34" s="2" t="s">
        <v>118</v>
      </c>
      <c r="D34" s="5">
        <v>30</v>
      </c>
      <c r="E34" s="16">
        <v>10081924</v>
      </c>
      <c r="F34" s="16">
        <v>11092716</v>
      </c>
      <c r="G34" s="15">
        <f t="shared" si="1"/>
        <v>10.025784760924594</v>
      </c>
      <c r="H34" s="15">
        <f t="shared" si="0"/>
        <v>1.777914942545139</v>
      </c>
      <c r="I34" s="16">
        <v>562733</v>
      </c>
      <c r="J34" s="16">
        <v>382362</v>
      </c>
      <c r="K34" s="15">
        <f t="shared" si="2"/>
        <v>-32.052678623787827</v>
      </c>
      <c r="L34" s="120">
        <f t="shared" si="3"/>
        <v>2.0081242117000908</v>
      </c>
      <c r="M34" s="16">
        <v>455446</v>
      </c>
      <c r="N34" s="16">
        <v>311137</v>
      </c>
      <c r="O34" s="15">
        <f t="shared" si="6"/>
        <v>-31.685205271316462</v>
      </c>
      <c r="P34" s="121">
        <f t="shared" si="4"/>
        <v>2.2213763671017008</v>
      </c>
      <c r="Q34" s="24">
        <v>-1352135</v>
      </c>
      <c r="R34" s="24">
        <v>-1292618</v>
      </c>
      <c r="S34" s="15">
        <f t="shared" si="5"/>
        <v>-4.401705451008965</v>
      </c>
    </row>
    <row r="35" spans="1:19" x14ac:dyDescent="0.25">
      <c r="A35" s="5">
        <v>32</v>
      </c>
      <c r="B35" s="1" t="s">
        <v>31</v>
      </c>
      <c r="C35" s="2" t="s">
        <v>119</v>
      </c>
      <c r="D35" s="5">
        <v>2</v>
      </c>
      <c r="E35" s="16">
        <v>30187</v>
      </c>
      <c r="F35" s="16">
        <v>648035</v>
      </c>
      <c r="G35" s="15">
        <f t="shared" si="1"/>
        <v>2046.7353496538244</v>
      </c>
      <c r="H35" s="15">
        <f t="shared" si="0"/>
        <v>0.10386555554043204</v>
      </c>
      <c r="I35" s="16">
        <v>-2177</v>
      </c>
      <c r="J35" s="16">
        <v>-5801</v>
      </c>
      <c r="K35" s="15">
        <f t="shared" si="2"/>
        <v>166.46761598530088</v>
      </c>
      <c r="L35" s="120">
        <f t="shared" si="3"/>
        <v>-3.0466229782437133E-2</v>
      </c>
      <c r="M35" s="16">
        <v>-2177</v>
      </c>
      <c r="N35" s="16">
        <v>-5801</v>
      </c>
      <c r="O35" s="15">
        <f t="shared" si="6"/>
        <v>166.46761598530088</v>
      </c>
      <c r="P35" s="121">
        <f t="shared" si="4"/>
        <v>-4.1416495966590181E-2</v>
      </c>
      <c r="Q35" s="24">
        <v>-10814</v>
      </c>
      <c r="R35" s="24">
        <v>-16615</v>
      </c>
      <c r="S35" s="15">
        <f t="shared" si="5"/>
        <v>53.643425189569086</v>
      </c>
    </row>
    <row r="36" spans="1:19" x14ac:dyDescent="0.25">
      <c r="A36" s="5">
        <v>33</v>
      </c>
      <c r="B36" s="1" t="s">
        <v>32</v>
      </c>
      <c r="C36" s="2" t="s">
        <v>120</v>
      </c>
      <c r="D36" s="5">
        <v>2</v>
      </c>
      <c r="E36" s="16">
        <v>5720740</v>
      </c>
      <c r="F36" s="16">
        <v>5729993</v>
      </c>
      <c r="G36" s="15">
        <f t="shared" si="1"/>
        <v>0.16174480923795898</v>
      </c>
      <c r="H36" s="15">
        <f t="shared" ref="H36:H67" si="7">F36/$F$92*100</f>
        <v>0.9183900656411873</v>
      </c>
      <c r="I36" s="16">
        <v>-41230</v>
      </c>
      <c r="J36" s="16">
        <v>-1400</v>
      </c>
      <c r="K36" s="15">
        <f t="shared" si="2"/>
        <v>-96.604414261460107</v>
      </c>
      <c r="L36" s="120">
        <f t="shared" si="3"/>
        <v>-7.3526498354442305E-3</v>
      </c>
      <c r="M36" s="16">
        <v>-41230</v>
      </c>
      <c r="N36" s="16">
        <v>-6570</v>
      </c>
      <c r="O36" s="15">
        <f t="shared" si="6"/>
        <v>-84.065001212709191</v>
      </c>
      <c r="P36" s="121">
        <f t="shared" si="4"/>
        <v>-4.6906805464660833E-2</v>
      </c>
      <c r="Q36" s="24">
        <v>-278316</v>
      </c>
      <c r="R36" s="24">
        <v>-287237</v>
      </c>
      <c r="S36" s="15">
        <f t="shared" si="5"/>
        <v>3.2053493151669414</v>
      </c>
    </row>
    <row r="37" spans="1:19" x14ac:dyDescent="0.25">
      <c r="A37" s="5">
        <v>34</v>
      </c>
      <c r="B37" s="1" t="s">
        <v>33</v>
      </c>
      <c r="C37" s="2" t="s">
        <v>121</v>
      </c>
      <c r="D37" s="5">
        <v>0</v>
      </c>
      <c r="E37" s="16">
        <v>0</v>
      </c>
      <c r="F37" s="16">
        <v>0</v>
      </c>
      <c r="G37" s="15" t="e">
        <f t="shared" si="1"/>
        <v>#DIV/0!</v>
      </c>
      <c r="H37" s="15">
        <f t="shared" si="7"/>
        <v>0</v>
      </c>
      <c r="I37" s="16">
        <v>0</v>
      </c>
      <c r="J37" s="16">
        <v>0</v>
      </c>
      <c r="K37" s="15" t="e">
        <f t="shared" si="2"/>
        <v>#DIV/0!</v>
      </c>
      <c r="L37" s="120">
        <f t="shared" si="3"/>
        <v>0</v>
      </c>
      <c r="M37" s="16">
        <v>0</v>
      </c>
      <c r="N37" s="16">
        <v>0</v>
      </c>
      <c r="O37" s="15" t="e">
        <f t="shared" si="6"/>
        <v>#DIV/0!</v>
      </c>
      <c r="P37" s="121">
        <f t="shared" si="4"/>
        <v>0</v>
      </c>
      <c r="Q37" s="24">
        <v>0</v>
      </c>
      <c r="R37" s="24">
        <v>0</v>
      </c>
      <c r="S37" s="15" t="e">
        <f t="shared" si="5"/>
        <v>#DIV/0!</v>
      </c>
    </row>
    <row r="38" spans="1:19" x14ac:dyDescent="0.25">
      <c r="A38" s="5">
        <v>35</v>
      </c>
      <c r="B38" s="1" t="s">
        <v>34</v>
      </c>
      <c r="C38" s="2" t="s">
        <v>122</v>
      </c>
      <c r="D38" s="5">
        <v>2</v>
      </c>
      <c r="E38" s="16">
        <v>122609</v>
      </c>
      <c r="F38" s="16">
        <v>186008</v>
      </c>
      <c r="G38" s="15">
        <f t="shared" si="1"/>
        <v>51.708275901442789</v>
      </c>
      <c r="H38" s="15">
        <f t="shared" si="7"/>
        <v>2.9812933336879465E-2</v>
      </c>
      <c r="I38" s="16">
        <v>11220</v>
      </c>
      <c r="J38" s="16">
        <v>13111</v>
      </c>
      <c r="K38" s="15">
        <f t="shared" si="2"/>
        <v>16.853832442067727</v>
      </c>
      <c r="L38" s="120">
        <f t="shared" si="3"/>
        <v>6.8857565708935226E-2</v>
      </c>
      <c r="M38" s="16">
        <v>8926</v>
      </c>
      <c r="N38" s="16">
        <v>8102</v>
      </c>
      <c r="O38" s="15">
        <f t="shared" si="6"/>
        <v>-9.2314586600941055</v>
      </c>
      <c r="P38" s="121">
        <f t="shared" si="4"/>
        <v>5.7844587195537596E-2</v>
      </c>
      <c r="Q38" s="24">
        <v>-7902</v>
      </c>
      <c r="R38" s="24">
        <v>-8603</v>
      </c>
      <c r="S38" s="15">
        <f t="shared" si="5"/>
        <v>8.8711718552265211</v>
      </c>
    </row>
    <row r="39" spans="1:19" x14ac:dyDescent="0.25">
      <c r="A39" s="5">
        <v>36</v>
      </c>
      <c r="B39" s="1" t="s">
        <v>35</v>
      </c>
      <c r="C39" s="2" t="s">
        <v>123</v>
      </c>
      <c r="D39" s="5">
        <v>1</v>
      </c>
      <c r="E39" s="16">
        <v>61595</v>
      </c>
      <c r="F39" s="16">
        <v>49510</v>
      </c>
      <c r="G39" s="15">
        <f t="shared" si="1"/>
        <v>-19.620099034012512</v>
      </c>
      <c r="H39" s="15">
        <f t="shared" si="7"/>
        <v>7.9353486382784735E-3</v>
      </c>
      <c r="I39" s="16">
        <v>8490</v>
      </c>
      <c r="J39" s="16">
        <v>6701</v>
      </c>
      <c r="K39" s="15">
        <f t="shared" si="2"/>
        <v>-21.071849234393397</v>
      </c>
      <c r="L39" s="120">
        <f t="shared" si="3"/>
        <v>3.5192933248079858E-2</v>
      </c>
      <c r="M39" s="16">
        <v>6810</v>
      </c>
      <c r="N39" s="16">
        <v>5431</v>
      </c>
      <c r="O39" s="15">
        <f t="shared" si="6"/>
        <v>-20.249632892804698</v>
      </c>
      <c r="P39" s="121">
        <f t="shared" si="4"/>
        <v>3.87748646086108E-2</v>
      </c>
      <c r="Q39" s="24">
        <v>0</v>
      </c>
      <c r="R39" s="24">
        <v>0</v>
      </c>
      <c r="S39" s="15" t="e">
        <f t="shared" si="5"/>
        <v>#DIV/0!</v>
      </c>
    </row>
    <row r="40" spans="1:19" x14ac:dyDescent="0.25">
      <c r="A40" s="5">
        <v>37</v>
      </c>
      <c r="B40" s="1" t="s">
        <v>36</v>
      </c>
      <c r="C40" s="2" t="s">
        <v>124</v>
      </c>
      <c r="D40" s="5">
        <v>0</v>
      </c>
      <c r="E40" s="16">
        <v>0</v>
      </c>
      <c r="F40" s="16">
        <v>0</v>
      </c>
      <c r="G40" s="15" t="e">
        <f t="shared" si="1"/>
        <v>#DIV/0!</v>
      </c>
      <c r="H40" s="15">
        <f t="shared" si="7"/>
        <v>0</v>
      </c>
      <c r="I40" s="16">
        <v>0</v>
      </c>
      <c r="J40" s="16">
        <v>0</v>
      </c>
      <c r="K40" s="15" t="e">
        <f t="shared" si="2"/>
        <v>#DIV/0!</v>
      </c>
      <c r="L40" s="120">
        <f t="shared" si="3"/>
        <v>0</v>
      </c>
      <c r="M40" s="16">
        <v>0</v>
      </c>
      <c r="N40" s="16">
        <v>0</v>
      </c>
      <c r="O40" s="15" t="e">
        <f t="shared" si="6"/>
        <v>#DIV/0!</v>
      </c>
      <c r="P40" s="121">
        <f t="shared" si="4"/>
        <v>0</v>
      </c>
      <c r="Q40" s="24">
        <v>0</v>
      </c>
      <c r="R40" s="24">
        <v>0</v>
      </c>
      <c r="S40" s="15" t="e">
        <f t="shared" si="5"/>
        <v>#DIV/0!</v>
      </c>
    </row>
    <row r="41" spans="1:19" x14ac:dyDescent="0.25">
      <c r="A41" s="5">
        <v>38</v>
      </c>
      <c r="B41" s="1" t="s">
        <v>37</v>
      </c>
      <c r="C41" s="2" t="s">
        <v>125</v>
      </c>
      <c r="D41" s="5">
        <v>38</v>
      </c>
      <c r="E41" s="16">
        <v>12195482</v>
      </c>
      <c r="F41" s="16">
        <v>13213718</v>
      </c>
      <c r="G41" s="15">
        <f t="shared" si="1"/>
        <v>8.3492886956005492</v>
      </c>
      <c r="H41" s="15">
        <f t="shared" si="7"/>
        <v>2.1178642524317461</v>
      </c>
      <c r="I41" s="16">
        <v>-14285</v>
      </c>
      <c r="J41" s="16">
        <v>-45471</v>
      </c>
      <c r="K41" s="15">
        <f t="shared" si="2"/>
        <v>218.31291564578225</v>
      </c>
      <c r="L41" s="120">
        <f t="shared" si="3"/>
        <v>-0.23880881476248902</v>
      </c>
      <c r="M41" s="16">
        <v>-76903</v>
      </c>
      <c r="N41" s="16">
        <v>-93221</v>
      </c>
      <c r="O41" s="15">
        <f t="shared" si="6"/>
        <v>21.218938142855293</v>
      </c>
      <c r="P41" s="121">
        <f t="shared" si="4"/>
        <v>-0.66555545087079859</v>
      </c>
      <c r="Q41" s="24">
        <v>-1060903</v>
      </c>
      <c r="R41" s="24">
        <v>-1263017</v>
      </c>
      <c r="S41" s="15">
        <f t="shared" si="5"/>
        <v>19.051129085316944</v>
      </c>
    </row>
    <row r="42" spans="1:19" x14ac:dyDescent="0.25">
      <c r="A42" s="5">
        <v>39</v>
      </c>
      <c r="B42" s="1" t="s">
        <v>38</v>
      </c>
      <c r="C42" s="2" t="s">
        <v>126</v>
      </c>
      <c r="D42" s="5">
        <v>3</v>
      </c>
      <c r="E42" s="16">
        <v>29398</v>
      </c>
      <c r="F42" s="16">
        <v>40625</v>
      </c>
      <c r="G42" s="15">
        <f t="shared" si="1"/>
        <v>38.189672766854898</v>
      </c>
      <c r="H42" s="15">
        <f t="shared" si="7"/>
        <v>6.5112813255920627E-3</v>
      </c>
      <c r="I42" s="16">
        <v>134</v>
      </c>
      <c r="J42" s="16">
        <v>469</v>
      </c>
      <c r="K42" s="15">
        <f t="shared" si="2"/>
        <v>250</v>
      </c>
      <c r="L42" s="120">
        <f t="shared" si="3"/>
        <v>2.4631376948738176E-3</v>
      </c>
      <c r="M42" s="16">
        <v>58</v>
      </c>
      <c r="N42" s="16">
        <v>381</v>
      </c>
      <c r="O42" s="15">
        <f t="shared" si="6"/>
        <v>556.89655172413791</v>
      </c>
      <c r="P42" s="121">
        <f t="shared" si="4"/>
        <v>2.7201663442976828E-3</v>
      </c>
      <c r="Q42" s="24">
        <v>-1561</v>
      </c>
      <c r="R42" s="24">
        <v>-1401</v>
      </c>
      <c r="S42" s="15">
        <f t="shared" si="5"/>
        <v>-10.249839846252399</v>
      </c>
    </row>
    <row r="43" spans="1:19" x14ac:dyDescent="0.25">
      <c r="A43" s="5">
        <v>40</v>
      </c>
      <c r="B43" s="1" t="s">
        <v>39</v>
      </c>
      <c r="C43" s="2" t="s">
        <v>127</v>
      </c>
      <c r="D43" s="5">
        <v>2</v>
      </c>
      <c r="E43" s="16">
        <v>333503</v>
      </c>
      <c r="F43" s="16">
        <v>206284</v>
      </c>
      <c r="G43" s="15">
        <f t="shared" si="1"/>
        <v>-38.146283541677285</v>
      </c>
      <c r="H43" s="15">
        <f t="shared" si="7"/>
        <v>3.306272386383835E-2</v>
      </c>
      <c r="I43" s="16">
        <v>23304</v>
      </c>
      <c r="J43" s="16">
        <v>5177</v>
      </c>
      <c r="K43" s="15">
        <f t="shared" si="2"/>
        <v>-77.784929625815309</v>
      </c>
      <c r="L43" s="120">
        <f t="shared" si="3"/>
        <v>2.7189048712924845E-2</v>
      </c>
      <c r="M43" s="16">
        <v>18328</v>
      </c>
      <c r="N43" s="16">
        <v>4084</v>
      </c>
      <c r="O43" s="15">
        <f t="shared" si="6"/>
        <v>-77.71715408118726</v>
      </c>
      <c r="P43" s="121">
        <f t="shared" si="4"/>
        <v>2.9157898556723717E-2</v>
      </c>
      <c r="Q43" s="24">
        <v>0</v>
      </c>
      <c r="R43" s="24">
        <v>0</v>
      </c>
      <c r="S43" s="15" t="e">
        <f t="shared" si="5"/>
        <v>#DIV/0!</v>
      </c>
    </row>
    <row r="44" spans="1:19" x14ac:dyDescent="0.25">
      <c r="A44" s="5">
        <v>41</v>
      </c>
      <c r="B44" s="1" t="s">
        <v>40</v>
      </c>
      <c r="C44" s="2" t="s">
        <v>128</v>
      </c>
      <c r="D44" s="5">
        <v>1</v>
      </c>
      <c r="E44" s="16">
        <v>67953</v>
      </c>
      <c r="F44" s="16">
        <v>55248</v>
      </c>
      <c r="G44" s="15">
        <f t="shared" si="1"/>
        <v>-18.696746280517416</v>
      </c>
      <c r="H44" s="15">
        <f t="shared" si="7"/>
        <v>8.8550220474168679E-3</v>
      </c>
      <c r="I44" s="16">
        <v>-373</v>
      </c>
      <c r="J44" s="16">
        <v>1730</v>
      </c>
      <c r="K44" s="15">
        <f t="shared" si="2"/>
        <v>-563.8069705093834</v>
      </c>
      <c r="L44" s="120">
        <f t="shared" si="3"/>
        <v>9.0857744395132292E-3</v>
      </c>
      <c r="M44" s="16">
        <v>-373</v>
      </c>
      <c r="N44" s="16">
        <v>1405</v>
      </c>
      <c r="O44" s="15">
        <f t="shared" si="6"/>
        <v>-476.6756032171582</v>
      </c>
      <c r="P44" s="121">
        <f t="shared" si="4"/>
        <v>1.0031059616110878E-2</v>
      </c>
      <c r="Q44" s="24">
        <v>0</v>
      </c>
      <c r="R44" s="24">
        <v>0</v>
      </c>
      <c r="S44" s="15" t="e">
        <f t="shared" si="5"/>
        <v>#DIV/0!</v>
      </c>
    </row>
    <row r="45" spans="1:19" x14ac:dyDescent="0.25">
      <c r="A45" s="5">
        <v>42</v>
      </c>
      <c r="B45" s="1" t="s">
        <v>41</v>
      </c>
      <c r="C45" s="2" t="s">
        <v>129</v>
      </c>
      <c r="D45" s="5">
        <v>2</v>
      </c>
      <c r="E45" s="16">
        <v>8629</v>
      </c>
      <c r="F45" s="16">
        <v>6553</v>
      </c>
      <c r="G45" s="15">
        <f t="shared" si="1"/>
        <v>-24.058407694982037</v>
      </c>
      <c r="H45" s="15">
        <f t="shared" si="7"/>
        <v>1.0502997298856562E-3</v>
      </c>
      <c r="I45" s="16">
        <v>-488</v>
      </c>
      <c r="J45" s="16">
        <v>-161</v>
      </c>
      <c r="K45" s="15">
        <f t="shared" si="2"/>
        <v>-67.008196721311478</v>
      </c>
      <c r="L45" s="120">
        <f t="shared" si="3"/>
        <v>-8.455547310760867E-4</v>
      </c>
      <c r="M45" s="16">
        <v>-488</v>
      </c>
      <c r="N45" s="16">
        <v>-258</v>
      </c>
      <c r="O45" s="15">
        <f t="shared" si="6"/>
        <v>-47.131147540983612</v>
      </c>
      <c r="P45" s="121">
        <f t="shared" si="4"/>
        <v>-1.8420024063748087E-3</v>
      </c>
      <c r="Q45" s="24">
        <v>-3807</v>
      </c>
      <c r="R45" s="24">
        <v>-4408</v>
      </c>
      <c r="S45" s="15">
        <f t="shared" si="5"/>
        <v>15.786708694510111</v>
      </c>
    </row>
    <row r="46" spans="1:19" x14ac:dyDescent="0.25">
      <c r="A46" s="5">
        <v>43</v>
      </c>
      <c r="B46" s="1" t="s">
        <v>42</v>
      </c>
      <c r="C46" s="2" t="s">
        <v>130</v>
      </c>
      <c r="D46" s="5">
        <v>2</v>
      </c>
      <c r="E46" s="16">
        <v>1178222</v>
      </c>
      <c r="F46" s="16">
        <v>1174580</v>
      </c>
      <c r="G46" s="15">
        <f t="shared" si="1"/>
        <v>-0.30910982819875699</v>
      </c>
      <c r="H46" s="15">
        <f t="shared" si="7"/>
        <v>0.18825897401634276</v>
      </c>
      <c r="I46" s="16">
        <v>138025</v>
      </c>
      <c r="J46" s="16">
        <v>131659</v>
      </c>
      <c r="K46" s="15">
        <f t="shared" si="2"/>
        <v>-4.6122079333454167</v>
      </c>
      <c r="L46" s="120">
        <f t="shared" si="3"/>
        <v>0.69145894620339432</v>
      </c>
      <c r="M46" s="16">
        <v>109885</v>
      </c>
      <c r="N46" s="16">
        <v>104839</v>
      </c>
      <c r="O46" s="15">
        <f t="shared" si="6"/>
        <v>-4.5920735314192171</v>
      </c>
      <c r="P46" s="121">
        <f t="shared" si="4"/>
        <v>0.74850267551135108</v>
      </c>
      <c r="Q46" s="24">
        <v>-5829</v>
      </c>
      <c r="R46" s="24">
        <v>-7390</v>
      </c>
      <c r="S46" s="15">
        <f t="shared" si="5"/>
        <v>26.779893635271918</v>
      </c>
    </row>
    <row r="47" spans="1:19" x14ac:dyDescent="0.25">
      <c r="A47" s="5">
        <v>44</v>
      </c>
      <c r="B47" s="1" t="s">
        <v>43</v>
      </c>
      <c r="C47" s="2" t="s">
        <v>131</v>
      </c>
      <c r="D47" s="5">
        <v>0</v>
      </c>
      <c r="E47" s="16">
        <v>0</v>
      </c>
      <c r="F47" s="16">
        <v>0</v>
      </c>
      <c r="G47" s="15" t="e">
        <f t="shared" si="1"/>
        <v>#DIV/0!</v>
      </c>
      <c r="H47" s="15">
        <f t="shared" si="7"/>
        <v>0</v>
      </c>
      <c r="I47" s="16">
        <v>0</v>
      </c>
      <c r="J47" s="16">
        <v>0</v>
      </c>
      <c r="K47" s="15" t="e">
        <f t="shared" si="2"/>
        <v>#DIV/0!</v>
      </c>
      <c r="L47" s="120">
        <f t="shared" si="3"/>
        <v>0</v>
      </c>
      <c r="M47" s="16">
        <v>0</v>
      </c>
      <c r="N47" s="16">
        <v>0</v>
      </c>
      <c r="O47" s="15" t="e">
        <f t="shared" si="6"/>
        <v>#DIV/0!</v>
      </c>
      <c r="P47" s="121">
        <f t="shared" si="4"/>
        <v>0</v>
      </c>
      <c r="Q47" s="24">
        <v>0</v>
      </c>
      <c r="R47" s="24">
        <v>0</v>
      </c>
      <c r="S47" s="15" t="e">
        <f t="shared" si="5"/>
        <v>#DIV/0!</v>
      </c>
    </row>
    <row r="48" spans="1:19" x14ac:dyDescent="0.25">
      <c r="A48" s="5">
        <v>45</v>
      </c>
      <c r="B48" s="1" t="s">
        <v>44</v>
      </c>
      <c r="C48" s="2" t="s">
        <v>132</v>
      </c>
      <c r="D48" s="5">
        <v>0</v>
      </c>
      <c r="E48" s="16">
        <v>0</v>
      </c>
      <c r="F48" s="16">
        <v>0</v>
      </c>
      <c r="G48" s="15" t="e">
        <f t="shared" si="1"/>
        <v>#DIV/0!</v>
      </c>
      <c r="H48" s="15">
        <f t="shared" si="7"/>
        <v>0</v>
      </c>
      <c r="I48" s="16">
        <v>0</v>
      </c>
      <c r="J48" s="16">
        <v>0</v>
      </c>
      <c r="K48" s="15" t="e">
        <f t="shared" si="2"/>
        <v>#DIV/0!</v>
      </c>
      <c r="L48" s="120">
        <f t="shared" si="3"/>
        <v>0</v>
      </c>
      <c r="M48" s="16">
        <v>0</v>
      </c>
      <c r="N48" s="16">
        <v>0</v>
      </c>
      <c r="O48" s="15" t="e">
        <f t="shared" si="6"/>
        <v>#DIV/0!</v>
      </c>
      <c r="P48" s="121">
        <f t="shared" si="4"/>
        <v>0</v>
      </c>
      <c r="Q48" s="24">
        <v>0</v>
      </c>
      <c r="R48" s="24">
        <v>0</v>
      </c>
      <c r="S48" s="15" t="e">
        <f t="shared" si="5"/>
        <v>#DIV/0!</v>
      </c>
    </row>
    <row r="49" spans="1:19" x14ac:dyDescent="0.25">
      <c r="A49" s="5">
        <v>46</v>
      </c>
      <c r="B49" s="1" t="s">
        <v>45</v>
      </c>
      <c r="C49" s="2" t="s">
        <v>133</v>
      </c>
      <c r="D49" s="5">
        <v>0</v>
      </c>
      <c r="E49" s="16">
        <v>0</v>
      </c>
      <c r="F49" s="16">
        <v>0</v>
      </c>
      <c r="G49" s="15" t="e">
        <f t="shared" si="1"/>
        <v>#DIV/0!</v>
      </c>
      <c r="H49" s="15">
        <f t="shared" si="7"/>
        <v>0</v>
      </c>
      <c r="I49" s="16">
        <v>0</v>
      </c>
      <c r="J49" s="16">
        <v>0</v>
      </c>
      <c r="K49" s="15" t="e">
        <f t="shared" si="2"/>
        <v>#DIV/0!</v>
      </c>
      <c r="L49" s="120">
        <f t="shared" si="3"/>
        <v>0</v>
      </c>
      <c r="M49" s="16">
        <v>0</v>
      </c>
      <c r="N49" s="16">
        <v>0</v>
      </c>
      <c r="O49" s="15" t="e">
        <f t="shared" si="6"/>
        <v>#DIV/0!</v>
      </c>
      <c r="P49" s="121">
        <f t="shared" si="4"/>
        <v>0</v>
      </c>
      <c r="Q49" s="24">
        <v>0</v>
      </c>
      <c r="R49" s="24">
        <v>0</v>
      </c>
      <c r="S49" s="15" t="e">
        <f t="shared" si="5"/>
        <v>#DIV/0!</v>
      </c>
    </row>
    <row r="50" spans="1:19" x14ac:dyDescent="0.25">
      <c r="A50" s="5">
        <v>47</v>
      </c>
      <c r="B50" s="1" t="s">
        <v>46</v>
      </c>
      <c r="C50" s="2" t="s">
        <v>134</v>
      </c>
      <c r="D50" s="5">
        <v>8</v>
      </c>
      <c r="E50" s="16">
        <v>1155728</v>
      </c>
      <c r="F50" s="16">
        <v>586236</v>
      </c>
      <c r="G50" s="15">
        <f t="shared" si="1"/>
        <v>-49.275608101560231</v>
      </c>
      <c r="H50" s="15">
        <f t="shared" si="7"/>
        <v>9.3960554318517867E-2</v>
      </c>
      <c r="I50" s="16">
        <v>522958</v>
      </c>
      <c r="J50" s="16">
        <v>110682</v>
      </c>
      <c r="K50" s="15">
        <f t="shared" si="2"/>
        <v>-78.835394046940678</v>
      </c>
      <c r="L50" s="120">
        <f t="shared" si="3"/>
        <v>0.58128999220474176</v>
      </c>
      <c r="M50" s="16">
        <v>446065</v>
      </c>
      <c r="N50" s="16">
        <v>74977</v>
      </c>
      <c r="O50" s="15">
        <f t="shared" si="6"/>
        <v>-83.191463127571097</v>
      </c>
      <c r="P50" s="121">
        <f t="shared" si="4"/>
        <v>0.53530160628978318</v>
      </c>
      <c r="Q50" s="24">
        <v>-494796</v>
      </c>
      <c r="R50" s="24">
        <v>-556675</v>
      </c>
      <c r="S50" s="15">
        <f t="shared" si="5"/>
        <v>12.505962053048123</v>
      </c>
    </row>
    <row r="51" spans="1:19" x14ac:dyDescent="0.25">
      <c r="A51" s="5">
        <v>48</v>
      </c>
      <c r="B51" s="1" t="s">
        <v>47</v>
      </c>
      <c r="C51" s="2" t="s">
        <v>135</v>
      </c>
      <c r="D51" s="5">
        <v>0</v>
      </c>
      <c r="E51" s="16">
        <v>0</v>
      </c>
      <c r="F51" s="16">
        <v>0</v>
      </c>
      <c r="G51" s="15" t="e">
        <f t="shared" si="1"/>
        <v>#DIV/0!</v>
      </c>
      <c r="H51" s="15">
        <f t="shared" si="7"/>
        <v>0</v>
      </c>
      <c r="I51" s="16">
        <v>0</v>
      </c>
      <c r="J51" s="16">
        <v>0</v>
      </c>
      <c r="K51" s="15" t="e">
        <f t="shared" si="2"/>
        <v>#DIV/0!</v>
      </c>
      <c r="L51" s="120">
        <f t="shared" si="3"/>
        <v>0</v>
      </c>
      <c r="M51" s="16">
        <v>0</v>
      </c>
      <c r="N51" s="16">
        <v>0</v>
      </c>
      <c r="O51" s="15" t="e">
        <f t="shared" si="6"/>
        <v>#DIV/0!</v>
      </c>
      <c r="P51" s="121">
        <f t="shared" si="4"/>
        <v>0</v>
      </c>
      <c r="Q51" s="24">
        <v>0</v>
      </c>
      <c r="R51" s="24">
        <v>0</v>
      </c>
      <c r="S51" s="15" t="e">
        <f t="shared" si="5"/>
        <v>#DIV/0!</v>
      </c>
    </row>
    <row r="52" spans="1:19" x14ac:dyDescent="0.25">
      <c r="A52" s="5">
        <v>49</v>
      </c>
      <c r="B52" s="1" t="s">
        <v>48</v>
      </c>
      <c r="C52" s="2" t="s">
        <v>136</v>
      </c>
      <c r="D52" s="5">
        <v>0</v>
      </c>
      <c r="E52" s="16">
        <v>0</v>
      </c>
      <c r="F52" s="16">
        <v>0</v>
      </c>
      <c r="G52" s="15" t="e">
        <f t="shared" si="1"/>
        <v>#DIV/0!</v>
      </c>
      <c r="H52" s="15">
        <f t="shared" si="7"/>
        <v>0</v>
      </c>
      <c r="I52" s="16">
        <v>0</v>
      </c>
      <c r="J52" s="16">
        <v>0</v>
      </c>
      <c r="K52" s="15" t="e">
        <f t="shared" si="2"/>
        <v>#DIV/0!</v>
      </c>
      <c r="L52" s="120">
        <f t="shared" si="3"/>
        <v>0</v>
      </c>
      <c r="M52" s="16">
        <v>0</v>
      </c>
      <c r="N52" s="16">
        <v>0</v>
      </c>
      <c r="O52" s="15" t="e">
        <f t="shared" si="6"/>
        <v>#DIV/0!</v>
      </c>
      <c r="P52" s="121">
        <f t="shared" si="4"/>
        <v>0</v>
      </c>
      <c r="Q52" s="24">
        <v>0</v>
      </c>
      <c r="R52" s="24">
        <v>0</v>
      </c>
      <c r="S52" s="15" t="e">
        <f t="shared" si="5"/>
        <v>#DIV/0!</v>
      </c>
    </row>
    <row r="53" spans="1:19" x14ac:dyDescent="0.25">
      <c r="A53" s="5">
        <v>50</v>
      </c>
      <c r="B53" s="1" t="s">
        <v>49</v>
      </c>
      <c r="C53" s="2" t="s">
        <v>137</v>
      </c>
      <c r="D53" s="5">
        <v>2</v>
      </c>
      <c r="E53" s="16">
        <v>52058</v>
      </c>
      <c r="F53" s="16">
        <v>62735</v>
      </c>
      <c r="G53" s="15">
        <f t="shared" si="1"/>
        <v>20.509815974489996</v>
      </c>
      <c r="H53" s="15">
        <f t="shared" si="7"/>
        <v>1.0055021143655828E-2</v>
      </c>
      <c r="I53" s="16">
        <v>15948</v>
      </c>
      <c r="J53" s="16">
        <v>6707</v>
      </c>
      <c r="K53" s="15">
        <f t="shared" si="2"/>
        <v>-57.944569852019065</v>
      </c>
      <c r="L53" s="120">
        <f t="shared" si="3"/>
        <v>3.5224444604517471E-2</v>
      </c>
      <c r="M53" s="16">
        <v>11155</v>
      </c>
      <c r="N53" s="16">
        <v>-202</v>
      </c>
      <c r="O53" s="15">
        <f t="shared" si="6"/>
        <v>-101.81084715374271</v>
      </c>
      <c r="P53" s="121">
        <f t="shared" si="4"/>
        <v>-1.4421879305725248E-3</v>
      </c>
      <c r="Q53" s="24">
        <v>-31178</v>
      </c>
      <c r="R53" s="24">
        <v>-39466</v>
      </c>
      <c r="S53" s="15">
        <f t="shared" si="5"/>
        <v>26.582846879209711</v>
      </c>
    </row>
    <row r="54" spans="1:19" x14ac:dyDescent="0.25">
      <c r="A54" s="5">
        <v>51</v>
      </c>
      <c r="B54" s="1" t="s">
        <v>50</v>
      </c>
      <c r="C54" s="2" t="s">
        <v>138</v>
      </c>
      <c r="D54" s="5">
        <v>0</v>
      </c>
      <c r="E54" s="16">
        <v>0</v>
      </c>
      <c r="F54" s="16">
        <v>0</v>
      </c>
      <c r="G54" s="15" t="e">
        <f t="shared" si="1"/>
        <v>#DIV/0!</v>
      </c>
      <c r="H54" s="15">
        <f t="shared" si="7"/>
        <v>0</v>
      </c>
      <c r="I54" s="16">
        <v>0</v>
      </c>
      <c r="J54" s="16">
        <v>0</v>
      </c>
      <c r="K54" s="15" t="e">
        <f t="shared" si="2"/>
        <v>#DIV/0!</v>
      </c>
      <c r="L54" s="120">
        <f t="shared" si="3"/>
        <v>0</v>
      </c>
      <c r="M54" s="16">
        <v>0</v>
      </c>
      <c r="N54" s="16">
        <v>0</v>
      </c>
      <c r="O54" s="15" t="e">
        <f t="shared" si="6"/>
        <v>#DIV/0!</v>
      </c>
      <c r="P54" s="121">
        <f t="shared" si="4"/>
        <v>0</v>
      </c>
      <c r="Q54" s="24">
        <v>0</v>
      </c>
      <c r="R54" s="24">
        <v>0</v>
      </c>
      <c r="S54" s="15" t="e">
        <f t="shared" si="5"/>
        <v>#DIV/0!</v>
      </c>
    </row>
    <row r="55" spans="1:19" x14ac:dyDescent="0.25">
      <c r="A55" s="5">
        <v>52</v>
      </c>
      <c r="B55" s="1" t="s">
        <v>51</v>
      </c>
      <c r="C55" s="2" t="s">
        <v>139</v>
      </c>
      <c r="D55" s="5">
        <v>0</v>
      </c>
      <c r="E55" s="16">
        <v>0</v>
      </c>
      <c r="F55" s="16">
        <v>0</v>
      </c>
      <c r="G55" s="15" t="e">
        <f t="shared" si="1"/>
        <v>#DIV/0!</v>
      </c>
      <c r="H55" s="15">
        <f t="shared" si="7"/>
        <v>0</v>
      </c>
      <c r="I55" s="16">
        <v>0</v>
      </c>
      <c r="J55" s="16">
        <v>0</v>
      </c>
      <c r="K55" s="15" t="e">
        <f t="shared" si="2"/>
        <v>#DIV/0!</v>
      </c>
      <c r="L55" s="120">
        <f t="shared" si="3"/>
        <v>0</v>
      </c>
      <c r="M55" s="16">
        <v>0</v>
      </c>
      <c r="N55" s="16">
        <v>0</v>
      </c>
      <c r="O55" s="15" t="e">
        <f t="shared" si="6"/>
        <v>#DIV/0!</v>
      </c>
      <c r="P55" s="121">
        <f t="shared" si="4"/>
        <v>0</v>
      </c>
      <c r="Q55" s="24">
        <v>0</v>
      </c>
      <c r="R55" s="24">
        <v>0</v>
      </c>
      <c r="S55" s="15" t="e">
        <f t="shared" si="5"/>
        <v>#DIV/0!</v>
      </c>
    </row>
    <row r="56" spans="1:19" x14ac:dyDescent="0.25">
      <c r="A56" s="5">
        <v>53</v>
      </c>
      <c r="B56" s="1" t="s">
        <v>52</v>
      </c>
      <c r="C56" s="2" t="s">
        <v>140</v>
      </c>
      <c r="D56" s="5">
        <v>0</v>
      </c>
      <c r="E56" s="16">
        <v>0</v>
      </c>
      <c r="F56" s="16">
        <v>0</v>
      </c>
      <c r="G56" s="15" t="e">
        <f t="shared" si="1"/>
        <v>#DIV/0!</v>
      </c>
      <c r="H56" s="15">
        <f t="shared" si="7"/>
        <v>0</v>
      </c>
      <c r="I56" s="16">
        <v>0</v>
      </c>
      <c r="J56" s="16">
        <v>0</v>
      </c>
      <c r="K56" s="15" t="e">
        <f t="shared" si="2"/>
        <v>#DIV/0!</v>
      </c>
      <c r="L56" s="120">
        <f t="shared" si="3"/>
        <v>0</v>
      </c>
      <c r="M56" s="16">
        <v>0</v>
      </c>
      <c r="N56" s="16">
        <v>0</v>
      </c>
      <c r="O56" s="15" t="e">
        <f t="shared" si="6"/>
        <v>#DIV/0!</v>
      </c>
      <c r="P56" s="121">
        <f t="shared" si="4"/>
        <v>0</v>
      </c>
      <c r="Q56" s="24">
        <v>0</v>
      </c>
      <c r="R56" s="24">
        <v>0</v>
      </c>
      <c r="S56" s="15" t="e">
        <f t="shared" si="5"/>
        <v>#DIV/0!</v>
      </c>
    </row>
    <row r="57" spans="1:19" x14ac:dyDescent="0.25">
      <c r="A57" s="5">
        <v>54</v>
      </c>
      <c r="B57" s="1" t="s">
        <v>53</v>
      </c>
      <c r="C57" s="2" t="s">
        <v>141</v>
      </c>
      <c r="D57" s="5">
        <v>0</v>
      </c>
      <c r="E57" s="16">
        <v>0</v>
      </c>
      <c r="F57" s="16">
        <v>0</v>
      </c>
      <c r="G57" s="15" t="e">
        <f t="shared" si="1"/>
        <v>#DIV/0!</v>
      </c>
      <c r="H57" s="15">
        <f t="shared" si="7"/>
        <v>0</v>
      </c>
      <c r="I57" s="16">
        <v>0</v>
      </c>
      <c r="J57" s="16">
        <v>0</v>
      </c>
      <c r="K57" s="15" t="e">
        <f t="shared" si="2"/>
        <v>#DIV/0!</v>
      </c>
      <c r="L57" s="120">
        <f t="shared" si="3"/>
        <v>0</v>
      </c>
      <c r="M57" s="16">
        <v>0</v>
      </c>
      <c r="N57" s="16">
        <v>0</v>
      </c>
      <c r="O57" s="15" t="e">
        <f t="shared" si="6"/>
        <v>#DIV/0!</v>
      </c>
      <c r="P57" s="121">
        <f t="shared" si="4"/>
        <v>0</v>
      </c>
      <c r="Q57" s="24">
        <v>0</v>
      </c>
      <c r="R57" s="24">
        <v>0</v>
      </c>
      <c r="S57" s="15" t="e">
        <f t="shared" si="5"/>
        <v>#DIV/0!</v>
      </c>
    </row>
    <row r="58" spans="1:19" x14ac:dyDescent="0.25">
      <c r="A58" s="5">
        <v>55</v>
      </c>
      <c r="B58" s="1" t="s">
        <v>54</v>
      </c>
      <c r="C58" s="2" t="s">
        <v>142</v>
      </c>
      <c r="D58" s="5">
        <v>0</v>
      </c>
      <c r="E58" s="16">
        <v>0</v>
      </c>
      <c r="F58" s="16">
        <v>0</v>
      </c>
      <c r="G58" s="15" t="e">
        <f t="shared" si="1"/>
        <v>#DIV/0!</v>
      </c>
      <c r="H58" s="15">
        <f t="shared" si="7"/>
        <v>0</v>
      </c>
      <c r="I58" s="16">
        <v>0</v>
      </c>
      <c r="J58" s="16">
        <v>0</v>
      </c>
      <c r="K58" s="15" t="e">
        <f t="shared" si="2"/>
        <v>#DIV/0!</v>
      </c>
      <c r="L58" s="120">
        <f t="shared" si="3"/>
        <v>0</v>
      </c>
      <c r="M58" s="16">
        <v>0</v>
      </c>
      <c r="N58" s="16">
        <v>0</v>
      </c>
      <c r="O58" s="15" t="e">
        <f t="shared" si="6"/>
        <v>#DIV/0!</v>
      </c>
      <c r="P58" s="121">
        <f t="shared" si="4"/>
        <v>0</v>
      </c>
      <c r="Q58" s="24">
        <v>0</v>
      </c>
      <c r="R58" s="24">
        <v>0</v>
      </c>
      <c r="S58" s="15" t="e">
        <f t="shared" si="5"/>
        <v>#DIV/0!</v>
      </c>
    </row>
    <row r="59" spans="1:19" x14ac:dyDescent="0.25">
      <c r="A59" s="5">
        <v>56</v>
      </c>
      <c r="B59" s="1" t="s">
        <v>55</v>
      </c>
      <c r="C59" s="2" t="s">
        <v>143</v>
      </c>
      <c r="D59" s="5">
        <v>1</v>
      </c>
      <c r="E59" s="16">
        <v>4198</v>
      </c>
      <c r="F59" s="16">
        <v>4203</v>
      </c>
      <c r="G59" s="15">
        <f t="shared" si="1"/>
        <v>0.1191043353978074</v>
      </c>
      <c r="H59" s="15">
        <f t="shared" si="7"/>
        <v>6.7364714858986923E-4</v>
      </c>
      <c r="I59" s="16">
        <v>-890</v>
      </c>
      <c r="J59" s="16">
        <v>1957</v>
      </c>
      <c r="K59" s="15">
        <f t="shared" si="2"/>
        <v>-319.88764044943821</v>
      </c>
      <c r="L59" s="120">
        <f t="shared" si="3"/>
        <v>1.0277954091403115E-2</v>
      </c>
      <c r="M59" s="16">
        <v>-890</v>
      </c>
      <c r="N59" s="16">
        <v>1957</v>
      </c>
      <c r="O59" s="15">
        <f t="shared" si="6"/>
        <v>-319.88764044943821</v>
      </c>
      <c r="P59" s="121">
        <f t="shared" si="4"/>
        <v>1.3972088020447679E-2</v>
      </c>
      <c r="Q59" s="24">
        <v>0</v>
      </c>
      <c r="R59" s="24">
        <v>0</v>
      </c>
      <c r="S59" s="15" t="e">
        <f t="shared" si="5"/>
        <v>#DIV/0!</v>
      </c>
    </row>
    <row r="60" spans="1:19" x14ac:dyDescent="0.25">
      <c r="A60" s="5">
        <v>57</v>
      </c>
      <c r="B60" s="1" t="s">
        <v>56</v>
      </c>
      <c r="C60" s="2" t="s">
        <v>144</v>
      </c>
      <c r="D60" s="5">
        <v>0</v>
      </c>
      <c r="E60" s="16">
        <v>0</v>
      </c>
      <c r="F60" s="16">
        <v>0</v>
      </c>
      <c r="G60" s="15" t="e">
        <f t="shared" si="1"/>
        <v>#DIV/0!</v>
      </c>
      <c r="H60" s="15">
        <f t="shared" si="7"/>
        <v>0</v>
      </c>
      <c r="I60" s="16">
        <v>0</v>
      </c>
      <c r="J60" s="16">
        <v>0</v>
      </c>
      <c r="K60" s="15" t="e">
        <f t="shared" si="2"/>
        <v>#DIV/0!</v>
      </c>
      <c r="L60" s="120">
        <f t="shared" si="3"/>
        <v>0</v>
      </c>
      <c r="M60" s="16">
        <v>0</v>
      </c>
      <c r="N60" s="16">
        <v>0</v>
      </c>
      <c r="O60" s="15" t="e">
        <f t="shared" si="6"/>
        <v>#DIV/0!</v>
      </c>
      <c r="P60" s="121">
        <f t="shared" si="4"/>
        <v>0</v>
      </c>
      <c r="Q60" s="24">
        <v>0</v>
      </c>
      <c r="R60" s="24">
        <v>0</v>
      </c>
      <c r="S60" s="15" t="e">
        <f t="shared" si="5"/>
        <v>#DIV/0!</v>
      </c>
    </row>
    <row r="61" spans="1:19" x14ac:dyDescent="0.25">
      <c r="A61" s="5">
        <v>58</v>
      </c>
      <c r="B61" s="1" t="s">
        <v>57</v>
      </c>
      <c r="C61" s="2" t="s">
        <v>145</v>
      </c>
      <c r="D61" s="5">
        <v>0</v>
      </c>
      <c r="E61" s="16">
        <v>0</v>
      </c>
      <c r="F61" s="16">
        <v>0</v>
      </c>
      <c r="G61" s="15" t="e">
        <f t="shared" si="1"/>
        <v>#DIV/0!</v>
      </c>
      <c r="H61" s="15">
        <f t="shared" si="7"/>
        <v>0</v>
      </c>
      <c r="I61" s="16">
        <v>0</v>
      </c>
      <c r="J61" s="16">
        <v>0</v>
      </c>
      <c r="K61" s="15" t="e">
        <f t="shared" si="2"/>
        <v>#DIV/0!</v>
      </c>
      <c r="L61" s="120">
        <f t="shared" si="3"/>
        <v>0</v>
      </c>
      <c r="M61" s="16">
        <v>0</v>
      </c>
      <c r="N61" s="16">
        <v>0</v>
      </c>
      <c r="O61" s="15" t="e">
        <f t="shared" si="6"/>
        <v>#DIV/0!</v>
      </c>
      <c r="P61" s="121">
        <f t="shared" si="4"/>
        <v>0</v>
      </c>
      <c r="Q61" s="24">
        <v>0</v>
      </c>
      <c r="R61" s="24">
        <v>0</v>
      </c>
      <c r="S61" s="15" t="e">
        <f t="shared" si="5"/>
        <v>#DIV/0!</v>
      </c>
    </row>
    <row r="62" spans="1:19" x14ac:dyDescent="0.25">
      <c r="A62" s="5">
        <v>59</v>
      </c>
      <c r="B62" s="1" t="s">
        <v>58</v>
      </c>
      <c r="C62" s="2" t="s">
        <v>146</v>
      </c>
      <c r="D62" s="5">
        <v>1</v>
      </c>
      <c r="E62" s="16">
        <v>19261</v>
      </c>
      <c r="F62" s="16">
        <v>21857</v>
      </c>
      <c r="G62" s="15">
        <f t="shared" si="1"/>
        <v>13.478012564249013</v>
      </c>
      <c r="H62" s="15">
        <f t="shared" si="7"/>
        <v>3.5031895614391559E-3</v>
      </c>
      <c r="I62" s="16">
        <v>725</v>
      </c>
      <c r="J62" s="16">
        <v>851</v>
      </c>
      <c r="K62" s="15">
        <f t="shared" si="2"/>
        <v>17.379310344827587</v>
      </c>
      <c r="L62" s="120">
        <f t="shared" si="3"/>
        <v>4.4693607214021719E-3</v>
      </c>
      <c r="M62" s="16">
        <v>725</v>
      </c>
      <c r="N62" s="16">
        <v>851</v>
      </c>
      <c r="O62" s="15">
        <f t="shared" si="6"/>
        <v>17.379310344827587</v>
      </c>
      <c r="P62" s="121">
        <f t="shared" si="4"/>
        <v>6.075752123352568E-3</v>
      </c>
      <c r="Q62" s="24">
        <v>0</v>
      </c>
      <c r="R62" s="24">
        <v>0</v>
      </c>
      <c r="S62" s="15" t="e">
        <f t="shared" si="5"/>
        <v>#DIV/0!</v>
      </c>
    </row>
    <row r="63" spans="1:19" x14ac:dyDescent="0.25">
      <c r="A63" s="5">
        <v>60</v>
      </c>
      <c r="B63" s="1" t="s">
        <v>59</v>
      </c>
      <c r="C63" s="2" t="s">
        <v>147</v>
      </c>
      <c r="D63" s="5">
        <v>10</v>
      </c>
      <c r="E63" s="16">
        <v>1072529</v>
      </c>
      <c r="F63" s="16">
        <v>2276682</v>
      </c>
      <c r="G63" s="15">
        <f t="shared" si="1"/>
        <v>112.27230219415981</v>
      </c>
      <c r="H63" s="15">
        <f t="shared" si="7"/>
        <v>0.36490134131474677</v>
      </c>
      <c r="I63" s="16">
        <v>183192</v>
      </c>
      <c r="J63" s="16">
        <v>727460</v>
      </c>
      <c r="K63" s="15">
        <f t="shared" si="2"/>
        <v>297.10249355867069</v>
      </c>
      <c r="L63" s="120">
        <f t="shared" si="3"/>
        <v>3.8205418923516143</v>
      </c>
      <c r="M63" s="16">
        <v>158297</v>
      </c>
      <c r="N63" s="16">
        <v>608789</v>
      </c>
      <c r="O63" s="15">
        <f t="shared" si="6"/>
        <v>284.58656828619621</v>
      </c>
      <c r="P63" s="121">
        <f t="shared" si="4"/>
        <v>4.3464759805213697</v>
      </c>
      <c r="Q63" s="24">
        <v>-422654</v>
      </c>
      <c r="R63" s="24">
        <v>-260408</v>
      </c>
      <c r="S63" s="15">
        <f t="shared" si="5"/>
        <v>-38.387428014404215</v>
      </c>
    </row>
    <row r="64" spans="1:19" x14ac:dyDescent="0.25">
      <c r="A64" s="5">
        <v>61</v>
      </c>
      <c r="B64" s="1" t="s">
        <v>60</v>
      </c>
      <c r="C64" s="2" t="s">
        <v>148</v>
      </c>
      <c r="D64" s="5">
        <v>0</v>
      </c>
      <c r="E64" s="16">
        <v>0</v>
      </c>
      <c r="F64" s="16">
        <v>0</v>
      </c>
      <c r="G64" s="15" t="e">
        <f t="shared" si="1"/>
        <v>#DIV/0!</v>
      </c>
      <c r="H64" s="15">
        <f t="shared" si="7"/>
        <v>0</v>
      </c>
      <c r="I64" s="16">
        <v>0</v>
      </c>
      <c r="J64" s="16">
        <v>0</v>
      </c>
      <c r="K64" s="15" t="e">
        <f t="shared" si="2"/>
        <v>#DIV/0!</v>
      </c>
      <c r="L64" s="120">
        <f t="shared" si="3"/>
        <v>0</v>
      </c>
      <c r="M64" s="16">
        <v>0</v>
      </c>
      <c r="N64" s="16">
        <v>0</v>
      </c>
      <c r="O64" s="15" t="e">
        <f t="shared" si="6"/>
        <v>#DIV/0!</v>
      </c>
      <c r="P64" s="121">
        <f t="shared" si="4"/>
        <v>0</v>
      </c>
      <c r="Q64" s="24">
        <v>0</v>
      </c>
      <c r="R64" s="24">
        <v>0</v>
      </c>
      <c r="S64" s="15" t="e">
        <f t="shared" si="5"/>
        <v>#DIV/0!</v>
      </c>
    </row>
    <row r="65" spans="1:19" x14ac:dyDescent="0.25">
      <c r="A65" s="5">
        <v>62</v>
      </c>
      <c r="B65" s="1" t="s">
        <v>61</v>
      </c>
      <c r="C65" s="2" t="s">
        <v>149</v>
      </c>
      <c r="D65" s="5">
        <v>0</v>
      </c>
      <c r="E65" s="16">
        <v>0</v>
      </c>
      <c r="F65" s="16">
        <v>0</v>
      </c>
      <c r="G65" s="15" t="e">
        <f t="shared" si="1"/>
        <v>#DIV/0!</v>
      </c>
      <c r="H65" s="15">
        <f t="shared" si="7"/>
        <v>0</v>
      </c>
      <c r="I65" s="16">
        <v>0</v>
      </c>
      <c r="J65" s="16">
        <v>0</v>
      </c>
      <c r="K65" s="15" t="e">
        <f t="shared" si="2"/>
        <v>#DIV/0!</v>
      </c>
      <c r="L65" s="120">
        <f t="shared" si="3"/>
        <v>0</v>
      </c>
      <c r="M65" s="16">
        <v>0</v>
      </c>
      <c r="N65" s="16">
        <v>0</v>
      </c>
      <c r="O65" s="15" t="e">
        <f t="shared" si="6"/>
        <v>#DIV/0!</v>
      </c>
      <c r="P65" s="121">
        <f t="shared" si="4"/>
        <v>0</v>
      </c>
      <c r="Q65" s="24">
        <v>0</v>
      </c>
      <c r="R65" s="24">
        <v>0</v>
      </c>
      <c r="S65" s="15" t="e">
        <f t="shared" si="5"/>
        <v>#DIV/0!</v>
      </c>
    </row>
    <row r="66" spans="1:19" x14ac:dyDescent="0.25">
      <c r="A66" s="5">
        <v>63</v>
      </c>
      <c r="B66" s="1" t="s">
        <v>62</v>
      </c>
      <c r="C66" s="2" t="s">
        <v>150</v>
      </c>
      <c r="D66" s="5">
        <v>0</v>
      </c>
      <c r="E66" s="16">
        <v>0</v>
      </c>
      <c r="F66" s="16">
        <v>0</v>
      </c>
      <c r="G66" s="15" t="e">
        <f t="shared" si="1"/>
        <v>#DIV/0!</v>
      </c>
      <c r="H66" s="15">
        <f t="shared" si="7"/>
        <v>0</v>
      </c>
      <c r="I66" s="16">
        <v>0</v>
      </c>
      <c r="J66" s="16">
        <v>0</v>
      </c>
      <c r="K66" s="15" t="e">
        <f t="shared" si="2"/>
        <v>#DIV/0!</v>
      </c>
      <c r="L66" s="120">
        <f t="shared" si="3"/>
        <v>0</v>
      </c>
      <c r="M66" s="16">
        <v>0</v>
      </c>
      <c r="N66" s="16">
        <v>0</v>
      </c>
      <c r="O66" s="15" t="e">
        <f t="shared" si="6"/>
        <v>#DIV/0!</v>
      </c>
      <c r="P66" s="121">
        <f t="shared" si="4"/>
        <v>0</v>
      </c>
      <c r="Q66" s="24">
        <v>0</v>
      </c>
      <c r="R66" s="24">
        <v>0</v>
      </c>
      <c r="S66" s="15" t="e">
        <f t="shared" si="5"/>
        <v>#DIV/0!</v>
      </c>
    </row>
    <row r="67" spans="1:19" x14ac:dyDescent="0.25">
      <c r="A67" s="5">
        <v>64</v>
      </c>
      <c r="B67" s="1" t="s">
        <v>63</v>
      </c>
      <c r="C67" s="2" t="s">
        <v>151</v>
      </c>
      <c r="D67" s="5">
        <v>2</v>
      </c>
      <c r="E67" s="16">
        <v>31367</v>
      </c>
      <c r="F67" s="16">
        <v>48385</v>
      </c>
      <c r="G67" s="15">
        <f t="shared" si="1"/>
        <v>54.25447125960406</v>
      </c>
      <c r="H67" s="15">
        <f t="shared" si="7"/>
        <v>7.7550362323390012E-3</v>
      </c>
      <c r="I67" s="16">
        <v>764</v>
      </c>
      <c r="J67" s="16">
        <v>4427</v>
      </c>
      <c r="K67" s="15">
        <f t="shared" si="2"/>
        <v>479.45026178010471</v>
      </c>
      <c r="L67" s="120">
        <f t="shared" si="3"/>
        <v>2.3250129158222582E-2</v>
      </c>
      <c r="M67" s="16">
        <v>569</v>
      </c>
      <c r="N67" s="16">
        <v>3508</v>
      </c>
      <c r="O67" s="15">
        <f t="shared" si="6"/>
        <v>516.52021089630932</v>
      </c>
      <c r="P67" s="121">
        <f t="shared" si="4"/>
        <v>2.50455210913288E-2</v>
      </c>
      <c r="Q67" s="24">
        <v>-314</v>
      </c>
      <c r="R67" s="24">
        <v>0</v>
      </c>
      <c r="S67" s="15">
        <f t="shared" si="5"/>
        <v>-100</v>
      </c>
    </row>
    <row r="68" spans="1:19" x14ac:dyDescent="0.25">
      <c r="A68" s="5">
        <v>65</v>
      </c>
      <c r="B68" s="1" t="s">
        <v>64</v>
      </c>
      <c r="C68" s="2" t="s">
        <v>152</v>
      </c>
      <c r="D68" s="5">
        <v>0</v>
      </c>
      <c r="E68" s="16">
        <v>0</v>
      </c>
      <c r="F68" s="16">
        <v>0</v>
      </c>
      <c r="G68" s="15" t="e">
        <f t="shared" si="1"/>
        <v>#DIV/0!</v>
      </c>
      <c r="H68" s="15">
        <f t="shared" ref="H68:H91" si="8">F68/$F$92*100</f>
        <v>0</v>
      </c>
      <c r="I68" s="16">
        <v>0</v>
      </c>
      <c r="J68" s="16">
        <v>0</v>
      </c>
      <c r="K68" s="15" t="e">
        <f t="shared" si="2"/>
        <v>#DIV/0!</v>
      </c>
      <c r="L68" s="120">
        <f t="shared" si="3"/>
        <v>0</v>
      </c>
      <c r="M68" s="16">
        <v>0</v>
      </c>
      <c r="N68" s="16">
        <v>0</v>
      </c>
      <c r="O68" s="15" t="e">
        <f t="shared" si="6"/>
        <v>#DIV/0!</v>
      </c>
      <c r="P68" s="121">
        <f t="shared" si="4"/>
        <v>0</v>
      </c>
      <c r="Q68" s="24">
        <v>0</v>
      </c>
      <c r="R68" s="24">
        <v>0</v>
      </c>
      <c r="S68" s="15" t="e">
        <f t="shared" si="5"/>
        <v>#DIV/0!</v>
      </c>
    </row>
    <row r="69" spans="1:19" x14ac:dyDescent="0.25">
      <c r="A69" s="5">
        <v>66</v>
      </c>
      <c r="B69" s="1" t="s">
        <v>65</v>
      </c>
      <c r="C69" s="2" t="s">
        <v>153</v>
      </c>
      <c r="D69" s="5">
        <v>0</v>
      </c>
      <c r="E69" s="16">
        <v>0</v>
      </c>
      <c r="F69" s="16">
        <v>0</v>
      </c>
      <c r="G69" s="15" t="e">
        <f t="shared" ref="G69:G91" si="9">F69/E69*100-100</f>
        <v>#DIV/0!</v>
      </c>
      <c r="H69" s="15">
        <f t="shared" si="8"/>
        <v>0</v>
      </c>
      <c r="I69" s="16">
        <v>0</v>
      </c>
      <c r="J69" s="16">
        <v>0</v>
      </c>
      <c r="K69" s="15" t="e">
        <f t="shared" ref="K69:K91" si="10">J69/I69*100-100</f>
        <v>#DIV/0!</v>
      </c>
      <c r="L69" s="120">
        <f t="shared" ref="L69:L92" si="11">J69/$J$92*100</f>
        <v>0</v>
      </c>
      <c r="M69" s="16">
        <v>0</v>
      </c>
      <c r="N69" s="16">
        <v>0</v>
      </c>
      <c r="O69" s="15" t="e">
        <f t="shared" si="6"/>
        <v>#DIV/0!</v>
      </c>
      <c r="P69" s="121">
        <f t="shared" ref="P69:P91" si="12">N69/$N$92*100</f>
        <v>0</v>
      </c>
      <c r="Q69" s="24">
        <v>0</v>
      </c>
      <c r="R69" s="24">
        <v>0</v>
      </c>
      <c r="S69" s="15" t="e">
        <f t="shared" ref="S69:S91" si="13">R69/Q69*100-100</f>
        <v>#DIV/0!</v>
      </c>
    </row>
    <row r="70" spans="1:19" x14ac:dyDescent="0.25">
      <c r="A70" s="5">
        <v>67</v>
      </c>
      <c r="B70" s="1" t="s">
        <v>66</v>
      </c>
      <c r="C70" s="2" t="s">
        <v>154</v>
      </c>
      <c r="D70" s="5">
        <v>0</v>
      </c>
      <c r="E70" s="16">
        <v>0</v>
      </c>
      <c r="F70" s="16">
        <v>0</v>
      </c>
      <c r="G70" s="15" t="e">
        <f t="shared" si="9"/>
        <v>#DIV/0!</v>
      </c>
      <c r="H70" s="15">
        <f t="shared" si="8"/>
        <v>0</v>
      </c>
      <c r="I70" s="16">
        <v>0</v>
      </c>
      <c r="J70" s="16">
        <v>0</v>
      </c>
      <c r="K70" s="15" t="e">
        <f t="shared" si="10"/>
        <v>#DIV/0!</v>
      </c>
      <c r="L70" s="120">
        <f t="shared" si="11"/>
        <v>0</v>
      </c>
      <c r="M70" s="16">
        <v>0</v>
      </c>
      <c r="N70" s="16">
        <v>0</v>
      </c>
      <c r="O70" s="15" t="e">
        <f t="shared" ref="O70:O92" si="14">N70/M70*100-100</f>
        <v>#DIV/0!</v>
      </c>
      <c r="P70" s="121">
        <f t="shared" si="12"/>
        <v>0</v>
      </c>
      <c r="Q70" s="24">
        <v>0</v>
      </c>
      <c r="R70" s="24">
        <v>0</v>
      </c>
      <c r="S70" s="15" t="e">
        <f t="shared" si="13"/>
        <v>#DIV/0!</v>
      </c>
    </row>
    <row r="71" spans="1:19" x14ac:dyDescent="0.25">
      <c r="A71" s="5">
        <v>68</v>
      </c>
      <c r="B71" s="1" t="s">
        <v>67</v>
      </c>
      <c r="C71" s="2" t="s">
        <v>155</v>
      </c>
      <c r="D71" s="5">
        <v>0</v>
      </c>
      <c r="E71" s="16">
        <v>0</v>
      </c>
      <c r="F71" s="16">
        <v>0</v>
      </c>
      <c r="G71" s="15" t="e">
        <f t="shared" si="9"/>
        <v>#DIV/0!</v>
      </c>
      <c r="H71" s="15">
        <f t="shared" si="8"/>
        <v>0</v>
      </c>
      <c r="I71" s="16">
        <v>0</v>
      </c>
      <c r="J71" s="16">
        <v>0</v>
      </c>
      <c r="K71" s="15" t="e">
        <f t="shared" si="10"/>
        <v>#DIV/0!</v>
      </c>
      <c r="L71" s="120">
        <f t="shared" si="11"/>
        <v>0</v>
      </c>
      <c r="M71" s="16">
        <v>0</v>
      </c>
      <c r="N71" s="16">
        <v>0</v>
      </c>
      <c r="O71" s="15" t="e">
        <f t="shared" si="14"/>
        <v>#DIV/0!</v>
      </c>
      <c r="P71" s="121">
        <f t="shared" si="12"/>
        <v>0</v>
      </c>
      <c r="Q71" s="24">
        <v>0</v>
      </c>
      <c r="R71" s="24">
        <v>0</v>
      </c>
      <c r="S71" s="15" t="e">
        <f t="shared" si="13"/>
        <v>#DIV/0!</v>
      </c>
    </row>
    <row r="72" spans="1:19" x14ac:dyDescent="0.25">
      <c r="A72" s="5">
        <v>69</v>
      </c>
      <c r="B72" s="1" t="s">
        <v>68</v>
      </c>
      <c r="C72" s="2" t="s">
        <v>156</v>
      </c>
      <c r="D72" s="5">
        <v>0</v>
      </c>
      <c r="E72" s="16">
        <v>0</v>
      </c>
      <c r="F72" s="16">
        <v>0</v>
      </c>
      <c r="G72" s="15" t="e">
        <f t="shared" si="9"/>
        <v>#DIV/0!</v>
      </c>
      <c r="H72" s="15">
        <f t="shared" si="8"/>
        <v>0</v>
      </c>
      <c r="I72" s="16">
        <v>0</v>
      </c>
      <c r="J72" s="16">
        <v>0</v>
      </c>
      <c r="K72" s="15" t="e">
        <f t="shared" si="10"/>
        <v>#DIV/0!</v>
      </c>
      <c r="L72" s="120">
        <f t="shared" si="11"/>
        <v>0</v>
      </c>
      <c r="M72" s="16">
        <v>0</v>
      </c>
      <c r="N72" s="16">
        <v>0</v>
      </c>
      <c r="O72" s="15" t="e">
        <f t="shared" si="14"/>
        <v>#DIV/0!</v>
      </c>
      <c r="P72" s="121">
        <f t="shared" si="12"/>
        <v>0</v>
      </c>
      <c r="Q72" s="24">
        <v>0</v>
      </c>
      <c r="R72" s="24">
        <v>0</v>
      </c>
      <c r="S72" s="15" t="e">
        <f t="shared" si="13"/>
        <v>#DIV/0!</v>
      </c>
    </row>
    <row r="73" spans="1:19" x14ac:dyDescent="0.25">
      <c r="A73" s="5">
        <v>70</v>
      </c>
      <c r="B73" s="1" t="s">
        <v>69</v>
      </c>
      <c r="C73" s="2" t="s">
        <v>157</v>
      </c>
      <c r="D73" s="5">
        <v>0</v>
      </c>
      <c r="E73" s="16">
        <v>0</v>
      </c>
      <c r="F73" s="16">
        <v>0</v>
      </c>
      <c r="G73" s="15" t="e">
        <f t="shared" si="9"/>
        <v>#DIV/0!</v>
      </c>
      <c r="H73" s="15">
        <f t="shared" si="8"/>
        <v>0</v>
      </c>
      <c r="I73" s="16">
        <v>0</v>
      </c>
      <c r="J73" s="16">
        <v>0</v>
      </c>
      <c r="K73" s="15" t="e">
        <f t="shared" si="10"/>
        <v>#DIV/0!</v>
      </c>
      <c r="L73" s="120">
        <f t="shared" si="11"/>
        <v>0</v>
      </c>
      <c r="M73" s="16">
        <v>0</v>
      </c>
      <c r="N73" s="16">
        <v>0</v>
      </c>
      <c r="O73" s="15" t="e">
        <f t="shared" si="14"/>
        <v>#DIV/0!</v>
      </c>
      <c r="P73" s="121">
        <f t="shared" si="12"/>
        <v>0</v>
      </c>
      <c r="Q73" s="24">
        <v>0</v>
      </c>
      <c r="R73" s="24">
        <v>0</v>
      </c>
      <c r="S73" s="15" t="e">
        <f t="shared" si="13"/>
        <v>#DIV/0!</v>
      </c>
    </row>
    <row r="74" spans="1:19" x14ac:dyDescent="0.25">
      <c r="A74" s="5">
        <v>71</v>
      </c>
      <c r="B74" s="1" t="s">
        <v>70</v>
      </c>
      <c r="C74" s="2" t="s">
        <v>158</v>
      </c>
      <c r="D74" s="5">
        <v>0</v>
      </c>
      <c r="E74" s="16">
        <v>0</v>
      </c>
      <c r="F74" s="16">
        <v>0</v>
      </c>
      <c r="G74" s="15" t="e">
        <f t="shared" si="9"/>
        <v>#DIV/0!</v>
      </c>
      <c r="H74" s="15">
        <f t="shared" si="8"/>
        <v>0</v>
      </c>
      <c r="I74" s="16">
        <v>0</v>
      </c>
      <c r="J74" s="16">
        <v>0</v>
      </c>
      <c r="K74" s="15" t="e">
        <f t="shared" si="10"/>
        <v>#DIV/0!</v>
      </c>
      <c r="L74" s="120">
        <f t="shared" si="11"/>
        <v>0</v>
      </c>
      <c r="M74" s="16">
        <v>0</v>
      </c>
      <c r="N74" s="16">
        <v>0</v>
      </c>
      <c r="O74" s="15" t="e">
        <f t="shared" si="14"/>
        <v>#DIV/0!</v>
      </c>
      <c r="P74" s="121">
        <f t="shared" si="12"/>
        <v>0</v>
      </c>
      <c r="Q74" s="24">
        <v>0</v>
      </c>
      <c r="R74" s="24">
        <v>0</v>
      </c>
      <c r="S74" s="15" t="e">
        <f t="shared" si="13"/>
        <v>#DIV/0!</v>
      </c>
    </row>
    <row r="75" spans="1:19" x14ac:dyDescent="0.25">
      <c r="A75" s="5">
        <v>72</v>
      </c>
      <c r="B75" s="1" t="s">
        <v>71</v>
      </c>
      <c r="C75" s="2" t="s">
        <v>159</v>
      </c>
      <c r="D75" s="5">
        <v>0</v>
      </c>
      <c r="E75" s="16">
        <v>0</v>
      </c>
      <c r="F75" s="16">
        <v>0</v>
      </c>
      <c r="G75" s="15" t="e">
        <f t="shared" si="9"/>
        <v>#DIV/0!</v>
      </c>
      <c r="H75" s="15">
        <f t="shared" si="8"/>
        <v>0</v>
      </c>
      <c r="I75" s="16">
        <v>0</v>
      </c>
      <c r="J75" s="16">
        <v>0</v>
      </c>
      <c r="K75" s="15" t="e">
        <f t="shared" si="10"/>
        <v>#DIV/0!</v>
      </c>
      <c r="L75" s="120">
        <f t="shared" si="11"/>
        <v>0</v>
      </c>
      <c r="M75" s="16">
        <v>0</v>
      </c>
      <c r="N75" s="16">
        <v>0</v>
      </c>
      <c r="O75" s="15" t="e">
        <f t="shared" si="14"/>
        <v>#DIV/0!</v>
      </c>
      <c r="P75" s="121">
        <f t="shared" si="12"/>
        <v>0</v>
      </c>
      <c r="Q75" s="24">
        <v>0</v>
      </c>
      <c r="R75" s="24">
        <v>0</v>
      </c>
      <c r="S75" s="15" t="e">
        <f t="shared" si="13"/>
        <v>#DIV/0!</v>
      </c>
    </row>
    <row r="76" spans="1:19" x14ac:dyDescent="0.25">
      <c r="A76" s="5">
        <v>73</v>
      </c>
      <c r="B76" s="1" t="s">
        <v>72</v>
      </c>
      <c r="C76" s="2" t="s">
        <v>160</v>
      </c>
      <c r="D76" s="5">
        <v>0</v>
      </c>
      <c r="E76" s="16">
        <v>0</v>
      </c>
      <c r="F76" s="16">
        <v>0</v>
      </c>
      <c r="G76" s="15" t="e">
        <f t="shared" si="9"/>
        <v>#DIV/0!</v>
      </c>
      <c r="H76" s="15">
        <f t="shared" si="8"/>
        <v>0</v>
      </c>
      <c r="I76" s="16">
        <v>0</v>
      </c>
      <c r="J76" s="16">
        <v>0</v>
      </c>
      <c r="K76" s="15" t="e">
        <f t="shared" si="10"/>
        <v>#DIV/0!</v>
      </c>
      <c r="L76" s="120">
        <f t="shared" si="11"/>
        <v>0</v>
      </c>
      <c r="M76" s="16">
        <v>0</v>
      </c>
      <c r="N76" s="16">
        <v>0</v>
      </c>
      <c r="O76" s="15" t="e">
        <f t="shared" si="14"/>
        <v>#DIV/0!</v>
      </c>
      <c r="P76" s="121">
        <f t="shared" si="12"/>
        <v>0</v>
      </c>
      <c r="Q76" s="24">
        <v>0</v>
      </c>
      <c r="R76" s="24">
        <v>0</v>
      </c>
      <c r="S76" s="15" t="e">
        <f t="shared" si="13"/>
        <v>#DIV/0!</v>
      </c>
    </row>
    <row r="77" spans="1:19" x14ac:dyDescent="0.25">
      <c r="A77" s="5">
        <v>74</v>
      </c>
      <c r="B77" s="1" t="s">
        <v>73</v>
      </c>
      <c r="C77" s="2" t="s">
        <v>161</v>
      </c>
      <c r="D77" s="5">
        <v>0</v>
      </c>
      <c r="E77" s="16">
        <v>0</v>
      </c>
      <c r="F77" s="16">
        <v>0</v>
      </c>
      <c r="G77" s="15" t="e">
        <f t="shared" si="9"/>
        <v>#DIV/0!</v>
      </c>
      <c r="H77" s="15">
        <f t="shared" si="8"/>
        <v>0</v>
      </c>
      <c r="I77" s="16">
        <v>0</v>
      </c>
      <c r="J77" s="16">
        <v>0</v>
      </c>
      <c r="K77" s="15" t="e">
        <f t="shared" si="10"/>
        <v>#DIV/0!</v>
      </c>
      <c r="L77" s="120">
        <f t="shared" si="11"/>
        <v>0</v>
      </c>
      <c r="M77" s="16">
        <v>0</v>
      </c>
      <c r="N77" s="16">
        <v>0</v>
      </c>
      <c r="O77" s="15" t="e">
        <f t="shared" si="14"/>
        <v>#DIV/0!</v>
      </c>
      <c r="P77" s="121">
        <f t="shared" si="12"/>
        <v>0</v>
      </c>
      <c r="Q77" s="24">
        <v>0</v>
      </c>
      <c r="R77" s="24">
        <v>0</v>
      </c>
      <c r="S77" s="15" t="e">
        <f t="shared" si="13"/>
        <v>#DIV/0!</v>
      </c>
    </row>
    <row r="78" spans="1:19" x14ac:dyDescent="0.25">
      <c r="A78" s="5">
        <v>75</v>
      </c>
      <c r="B78" s="1" t="s">
        <v>74</v>
      </c>
      <c r="C78" s="2" t="s">
        <v>162</v>
      </c>
      <c r="D78" s="5">
        <v>0</v>
      </c>
      <c r="E78" s="16">
        <v>0</v>
      </c>
      <c r="F78" s="16">
        <v>0</v>
      </c>
      <c r="G78" s="15" t="e">
        <f t="shared" si="9"/>
        <v>#DIV/0!</v>
      </c>
      <c r="H78" s="15">
        <f t="shared" si="8"/>
        <v>0</v>
      </c>
      <c r="I78" s="16">
        <v>0</v>
      </c>
      <c r="J78" s="16">
        <v>0</v>
      </c>
      <c r="K78" s="15" t="e">
        <f t="shared" si="10"/>
        <v>#DIV/0!</v>
      </c>
      <c r="L78" s="120">
        <f t="shared" si="11"/>
        <v>0</v>
      </c>
      <c r="M78" s="16">
        <v>0</v>
      </c>
      <c r="N78" s="16">
        <v>0</v>
      </c>
      <c r="O78" s="15" t="e">
        <f t="shared" si="14"/>
        <v>#DIV/0!</v>
      </c>
      <c r="P78" s="121">
        <f t="shared" si="12"/>
        <v>0</v>
      </c>
      <c r="Q78" s="24">
        <v>0</v>
      </c>
      <c r="R78" s="24">
        <v>0</v>
      </c>
      <c r="S78" s="15" t="e">
        <f t="shared" si="13"/>
        <v>#DIV/0!</v>
      </c>
    </row>
    <row r="79" spans="1:19" x14ac:dyDescent="0.25">
      <c r="A79" s="5">
        <v>76</v>
      </c>
      <c r="B79" s="1" t="s">
        <v>75</v>
      </c>
      <c r="C79" s="2" t="s">
        <v>163</v>
      </c>
      <c r="D79" s="5">
        <v>3</v>
      </c>
      <c r="E79" s="16">
        <v>466507</v>
      </c>
      <c r="F79" s="16">
        <v>430962</v>
      </c>
      <c r="G79" s="15">
        <f t="shared" si="9"/>
        <v>-7.6193926350515682</v>
      </c>
      <c r="H79" s="15">
        <f t="shared" si="8"/>
        <v>6.9073595634210616E-2</v>
      </c>
      <c r="I79" s="16">
        <v>44062</v>
      </c>
      <c r="J79" s="16">
        <v>9885</v>
      </c>
      <c r="K79" s="15">
        <f t="shared" si="10"/>
        <v>-77.565702873224097</v>
      </c>
      <c r="L79" s="120">
        <f t="shared" si="11"/>
        <v>5.1914959730975874E-2</v>
      </c>
      <c r="M79" s="16">
        <v>29399</v>
      </c>
      <c r="N79" s="16">
        <v>-152</v>
      </c>
      <c r="O79" s="15">
        <f t="shared" si="14"/>
        <v>-100.51702438858464</v>
      </c>
      <c r="P79" s="121">
        <f t="shared" si="12"/>
        <v>-1.0852107200347713E-3</v>
      </c>
      <c r="Q79" s="24">
        <v>-38620</v>
      </c>
      <c r="R79" s="24">
        <v>-82869</v>
      </c>
      <c r="S79" s="15">
        <f t="shared" si="13"/>
        <v>114.57534955981359</v>
      </c>
    </row>
    <row r="80" spans="1:19" x14ac:dyDescent="0.25">
      <c r="A80" s="5">
        <v>77</v>
      </c>
      <c r="B80" s="1" t="s">
        <v>76</v>
      </c>
      <c r="C80" s="2" t="s">
        <v>164</v>
      </c>
      <c r="D80" s="5">
        <v>0</v>
      </c>
      <c r="E80" s="16">
        <v>0</v>
      </c>
      <c r="F80" s="16">
        <v>0</v>
      </c>
      <c r="G80" s="15" t="e">
        <f t="shared" si="9"/>
        <v>#DIV/0!</v>
      </c>
      <c r="H80" s="15">
        <f t="shared" si="8"/>
        <v>0</v>
      </c>
      <c r="I80" s="16">
        <v>0</v>
      </c>
      <c r="J80" s="16">
        <v>0</v>
      </c>
      <c r="K80" s="15" t="e">
        <f t="shared" si="10"/>
        <v>#DIV/0!</v>
      </c>
      <c r="L80" s="120">
        <f t="shared" si="11"/>
        <v>0</v>
      </c>
      <c r="M80" s="16">
        <v>0</v>
      </c>
      <c r="N80" s="16">
        <v>0</v>
      </c>
      <c r="O80" s="15" t="e">
        <f t="shared" si="14"/>
        <v>#DIV/0!</v>
      </c>
      <c r="P80" s="121">
        <f t="shared" si="12"/>
        <v>0</v>
      </c>
      <c r="Q80" s="24">
        <v>0</v>
      </c>
      <c r="R80" s="24">
        <v>0</v>
      </c>
      <c r="S80" s="15" t="e">
        <f t="shared" si="13"/>
        <v>#DIV/0!</v>
      </c>
    </row>
    <row r="81" spans="1:19" x14ac:dyDescent="0.25">
      <c r="A81" s="5">
        <v>78</v>
      </c>
      <c r="B81" s="1" t="s">
        <v>77</v>
      </c>
      <c r="C81" s="2" t="s">
        <v>165</v>
      </c>
      <c r="D81" s="5">
        <v>0</v>
      </c>
      <c r="E81" s="16">
        <v>0</v>
      </c>
      <c r="F81" s="16">
        <v>0</v>
      </c>
      <c r="G81" s="15" t="e">
        <f t="shared" si="9"/>
        <v>#DIV/0!</v>
      </c>
      <c r="H81" s="15">
        <f t="shared" si="8"/>
        <v>0</v>
      </c>
      <c r="I81" s="16">
        <v>0</v>
      </c>
      <c r="J81" s="16">
        <v>0</v>
      </c>
      <c r="K81" s="15" t="e">
        <f t="shared" si="10"/>
        <v>#DIV/0!</v>
      </c>
      <c r="L81" s="120">
        <f t="shared" si="11"/>
        <v>0</v>
      </c>
      <c r="M81" s="16">
        <v>0</v>
      </c>
      <c r="N81" s="16">
        <v>0</v>
      </c>
      <c r="O81" s="15" t="e">
        <f t="shared" si="14"/>
        <v>#DIV/0!</v>
      </c>
      <c r="P81" s="121">
        <f t="shared" si="12"/>
        <v>0</v>
      </c>
      <c r="Q81" s="24">
        <v>0</v>
      </c>
      <c r="R81" s="24">
        <v>0</v>
      </c>
      <c r="S81" s="15" t="e">
        <f t="shared" si="13"/>
        <v>#DIV/0!</v>
      </c>
    </row>
    <row r="82" spans="1:19" x14ac:dyDescent="0.25">
      <c r="A82" s="5">
        <v>79</v>
      </c>
      <c r="B82" s="1" t="s">
        <v>78</v>
      </c>
      <c r="C82" s="2" t="s">
        <v>166</v>
      </c>
      <c r="D82" s="5">
        <v>0</v>
      </c>
      <c r="E82" s="16">
        <v>0</v>
      </c>
      <c r="F82" s="16">
        <v>0</v>
      </c>
      <c r="G82" s="15" t="e">
        <f t="shared" si="9"/>
        <v>#DIV/0!</v>
      </c>
      <c r="H82" s="15">
        <f t="shared" si="8"/>
        <v>0</v>
      </c>
      <c r="I82" s="16">
        <v>0</v>
      </c>
      <c r="J82" s="16">
        <v>0</v>
      </c>
      <c r="K82" s="15" t="e">
        <f t="shared" si="10"/>
        <v>#DIV/0!</v>
      </c>
      <c r="L82" s="120">
        <f t="shared" si="11"/>
        <v>0</v>
      </c>
      <c r="M82" s="16">
        <v>0</v>
      </c>
      <c r="N82" s="16">
        <v>0</v>
      </c>
      <c r="O82" s="15" t="e">
        <f t="shared" si="14"/>
        <v>#DIV/0!</v>
      </c>
      <c r="P82" s="121">
        <f t="shared" si="12"/>
        <v>0</v>
      </c>
      <c r="Q82" s="24">
        <v>0</v>
      </c>
      <c r="R82" s="24">
        <v>0</v>
      </c>
      <c r="S82" s="15" t="e">
        <f t="shared" si="13"/>
        <v>#DIV/0!</v>
      </c>
    </row>
    <row r="83" spans="1:19" x14ac:dyDescent="0.25">
      <c r="A83" s="5">
        <v>80</v>
      </c>
      <c r="B83" s="1" t="s">
        <v>79</v>
      </c>
      <c r="C83" s="2" t="s">
        <v>167</v>
      </c>
      <c r="D83" s="5">
        <v>0</v>
      </c>
      <c r="E83" s="16">
        <v>0</v>
      </c>
      <c r="F83" s="16">
        <v>0</v>
      </c>
      <c r="G83" s="15" t="e">
        <f t="shared" si="9"/>
        <v>#DIV/0!</v>
      </c>
      <c r="H83" s="15">
        <f t="shared" si="8"/>
        <v>0</v>
      </c>
      <c r="I83" s="16">
        <v>0</v>
      </c>
      <c r="J83" s="16">
        <v>0</v>
      </c>
      <c r="K83" s="15" t="e">
        <f t="shared" si="10"/>
        <v>#DIV/0!</v>
      </c>
      <c r="L83" s="120">
        <f t="shared" si="11"/>
        <v>0</v>
      </c>
      <c r="M83" s="16">
        <v>0</v>
      </c>
      <c r="N83" s="16">
        <v>0</v>
      </c>
      <c r="O83" s="15" t="e">
        <f t="shared" si="14"/>
        <v>#DIV/0!</v>
      </c>
      <c r="P83" s="121">
        <f t="shared" si="12"/>
        <v>0</v>
      </c>
      <c r="Q83" s="24">
        <v>0</v>
      </c>
      <c r="R83" s="24">
        <v>0</v>
      </c>
      <c r="S83" s="15" t="e">
        <f t="shared" si="13"/>
        <v>#DIV/0!</v>
      </c>
    </row>
    <row r="84" spans="1:19" x14ac:dyDescent="0.25">
      <c r="A84" s="5">
        <v>81</v>
      </c>
      <c r="B84" s="1" t="s">
        <v>80</v>
      </c>
      <c r="C84" s="2" t="s">
        <v>168</v>
      </c>
      <c r="D84" s="5">
        <v>0</v>
      </c>
      <c r="E84" s="16">
        <v>0</v>
      </c>
      <c r="F84" s="16">
        <v>0</v>
      </c>
      <c r="G84" s="15" t="e">
        <f t="shared" si="9"/>
        <v>#DIV/0!</v>
      </c>
      <c r="H84" s="15">
        <f t="shared" si="8"/>
        <v>0</v>
      </c>
      <c r="I84" s="16">
        <v>0</v>
      </c>
      <c r="J84" s="16">
        <v>0</v>
      </c>
      <c r="K84" s="15" t="e">
        <f t="shared" si="10"/>
        <v>#DIV/0!</v>
      </c>
      <c r="L84" s="120">
        <f t="shared" si="11"/>
        <v>0</v>
      </c>
      <c r="M84" s="16">
        <v>0</v>
      </c>
      <c r="N84" s="16">
        <v>0</v>
      </c>
      <c r="O84" s="15" t="e">
        <f t="shared" si="14"/>
        <v>#DIV/0!</v>
      </c>
      <c r="P84" s="121">
        <f t="shared" si="12"/>
        <v>0</v>
      </c>
      <c r="Q84" s="24">
        <v>0</v>
      </c>
      <c r="R84" s="24">
        <v>0</v>
      </c>
      <c r="S84" s="15" t="e">
        <f t="shared" si="13"/>
        <v>#DIV/0!</v>
      </c>
    </row>
    <row r="85" spans="1:19" x14ac:dyDescent="0.25">
      <c r="A85" s="5">
        <v>82</v>
      </c>
      <c r="B85" s="1" t="s">
        <v>81</v>
      </c>
      <c r="C85" s="2" t="s">
        <v>169</v>
      </c>
      <c r="D85" s="5">
        <v>1</v>
      </c>
      <c r="E85" s="16">
        <v>0</v>
      </c>
      <c r="F85" s="16">
        <v>1762490</v>
      </c>
      <c r="G85" s="15" t="e">
        <f t="shared" si="9"/>
        <v>#DIV/0!</v>
      </c>
      <c r="H85" s="15">
        <f t="shared" si="8"/>
        <v>0.28248783319489856</v>
      </c>
      <c r="I85" s="16">
        <v>42599</v>
      </c>
      <c r="J85" s="16">
        <v>26189</v>
      </c>
      <c r="K85" s="15">
        <f t="shared" si="10"/>
        <v>-38.522031033592341</v>
      </c>
      <c r="L85" s="120">
        <f t="shared" si="11"/>
        <v>0.13754181895746356</v>
      </c>
      <c r="M85" s="16">
        <v>42599</v>
      </c>
      <c r="N85" s="16">
        <v>26189</v>
      </c>
      <c r="O85" s="15">
        <f t="shared" si="14"/>
        <v>-38.522031033592341</v>
      </c>
      <c r="P85" s="121">
        <f t="shared" si="12"/>
        <v>0.18697752333546461</v>
      </c>
      <c r="Q85" s="24">
        <v>-390996</v>
      </c>
      <c r="R85" s="24">
        <v>-364807</v>
      </c>
      <c r="S85" s="15">
        <f t="shared" si="13"/>
        <v>-6.698022486163552</v>
      </c>
    </row>
    <row r="86" spans="1:19" x14ac:dyDescent="0.25">
      <c r="A86" s="5">
        <v>83</v>
      </c>
      <c r="B86" s="1" t="s">
        <v>82</v>
      </c>
      <c r="C86" s="2" t="s">
        <v>170</v>
      </c>
      <c r="D86" s="5">
        <v>0</v>
      </c>
      <c r="E86" s="16">
        <v>0</v>
      </c>
      <c r="F86" s="16">
        <v>0</v>
      </c>
      <c r="G86" s="15" t="e">
        <f t="shared" si="9"/>
        <v>#DIV/0!</v>
      </c>
      <c r="H86" s="15">
        <f t="shared" si="8"/>
        <v>0</v>
      </c>
      <c r="I86" s="16">
        <v>0</v>
      </c>
      <c r="J86" s="16">
        <v>0</v>
      </c>
      <c r="K86" s="15" t="e">
        <f t="shared" si="10"/>
        <v>#DIV/0!</v>
      </c>
      <c r="L86" s="120">
        <f t="shared" si="11"/>
        <v>0</v>
      </c>
      <c r="M86" s="16">
        <v>0</v>
      </c>
      <c r="N86" s="16">
        <v>0</v>
      </c>
      <c r="O86" s="15" t="e">
        <f t="shared" si="14"/>
        <v>#DIV/0!</v>
      </c>
      <c r="P86" s="121">
        <f t="shared" si="12"/>
        <v>0</v>
      </c>
      <c r="Q86" s="24">
        <v>0</v>
      </c>
      <c r="R86" s="24">
        <v>0</v>
      </c>
      <c r="S86" s="15" t="e">
        <f t="shared" si="13"/>
        <v>#DIV/0!</v>
      </c>
    </row>
    <row r="87" spans="1:19" x14ac:dyDescent="0.25">
      <c r="A87" s="5">
        <v>84</v>
      </c>
      <c r="B87" s="1" t="s">
        <v>83</v>
      </c>
      <c r="C87" s="2" t="s">
        <v>171</v>
      </c>
      <c r="D87" s="5">
        <v>0</v>
      </c>
      <c r="E87" s="16">
        <v>0</v>
      </c>
      <c r="F87" s="16">
        <v>0</v>
      </c>
      <c r="G87" s="15" t="e">
        <f t="shared" si="9"/>
        <v>#DIV/0!</v>
      </c>
      <c r="H87" s="15">
        <f t="shared" si="8"/>
        <v>0</v>
      </c>
      <c r="I87" s="16">
        <v>0</v>
      </c>
      <c r="J87" s="16">
        <v>0</v>
      </c>
      <c r="K87" s="15" t="e">
        <f t="shared" si="10"/>
        <v>#DIV/0!</v>
      </c>
      <c r="L87" s="120">
        <f t="shared" si="11"/>
        <v>0</v>
      </c>
      <c r="M87" s="16">
        <v>0</v>
      </c>
      <c r="N87" s="16">
        <v>0</v>
      </c>
      <c r="O87" s="15" t="e">
        <f t="shared" si="14"/>
        <v>#DIV/0!</v>
      </c>
      <c r="P87" s="121">
        <f t="shared" si="12"/>
        <v>0</v>
      </c>
      <c r="Q87" s="24">
        <v>0</v>
      </c>
      <c r="R87" s="24">
        <v>0</v>
      </c>
      <c r="S87" s="15" t="e">
        <f t="shared" si="13"/>
        <v>#DIV/0!</v>
      </c>
    </row>
    <row r="88" spans="1:19" x14ac:dyDescent="0.25">
      <c r="A88" s="5">
        <v>85</v>
      </c>
      <c r="B88" s="1" t="s">
        <v>84</v>
      </c>
      <c r="C88" s="2" t="s">
        <v>172</v>
      </c>
      <c r="D88" s="5">
        <v>0</v>
      </c>
      <c r="E88" s="16">
        <v>0</v>
      </c>
      <c r="F88" s="16">
        <v>0</v>
      </c>
      <c r="G88" s="15" t="e">
        <f t="shared" si="9"/>
        <v>#DIV/0!</v>
      </c>
      <c r="H88" s="15">
        <f t="shared" si="8"/>
        <v>0</v>
      </c>
      <c r="I88" s="16">
        <v>0</v>
      </c>
      <c r="J88" s="16">
        <v>0</v>
      </c>
      <c r="K88" s="15" t="e">
        <f t="shared" si="10"/>
        <v>#DIV/0!</v>
      </c>
      <c r="L88" s="120">
        <f t="shared" si="11"/>
        <v>0</v>
      </c>
      <c r="M88" s="16">
        <v>0</v>
      </c>
      <c r="N88" s="16">
        <v>0</v>
      </c>
      <c r="O88" s="15" t="e">
        <f t="shared" si="14"/>
        <v>#DIV/0!</v>
      </c>
      <c r="P88" s="121">
        <f t="shared" si="12"/>
        <v>0</v>
      </c>
      <c r="Q88" s="24">
        <v>0</v>
      </c>
      <c r="R88" s="24">
        <v>0</v>
      </c>
      <c r="S88" s="15" t="e">
        <f t="shared" si="13"/>
        <v>#DIV/0!</v>
      </c>
    </row>
    <row r="89" spans="1:19" x14ac:dyDescent="0.25">
      <c r="A89" s="5">
        <v>86</v>
      </c>
      <c r="B89" s="1" t="s">
        <v>85</v>
      </c>
      <c r="C89" s="2" t="s">
        <v>173</v>
      </c>
      <c r="D89" s="5">
        <v>0</v>
      </c>
      <c r="E89" s="16">
        <v>0</v>
      </c>
      <c r="F89" s="16">
        <v>0</v>
      </c>
      <c r="G89" s="15" t="e">
        <f t="shared" si="9"/>
        <v>#DIV/0!</v>
      </c>
      <c r="H89" s="15">
        <f t="shared" si="8"/>
        <v>0</v>
      </c>
      <c r="I89" s="16">
        <v>0</v>
      </c>
      <c r="J89" s="16">
        <v>0</v>
      </c>
      <c r="K89" s="15" t="e">
        <f t="shared" si="10"/>
        <v>#DIV/0!</v>
      </c>
      <c r="L89" s="120">
        <f t="shared" si="11"/>
        <v>0</v>
      </c>
      <c r="M89" s="16">
        <v>0</v>
      </c>
      <c r="N89" s="16">
        <v>0</v>
      </c>
      <c r="O89" s="15" t="e">
        <f t="shared" si="14"/>
        <v>#DIV/0!</v>
      </c>
      <c r="P89" s="121">
        <f t="shared" si="12"/>
        <v>0</v>
      </c>
      <c r="Q89" s="24">
        <v>0</v>
      </c>
      <c r="R89" s="24">
        <v>0</v>
      </c>
      <c r="S89" s="15" t="e">
        <f t="shared" si="13"/>
        <v>#DIV/0!</v>
      </c>
    </row>
    <row r="90" spans="1:19" x14ac:dyDescent="0.25">
      <c r="A90" s="5">
        <v>87</v>
      </c>
      <c r="B90" s="1" t="s">
        <v>86</v>
      </c>
      <c r="C90" s="2" t="s">
        <v>174</v>
      </c>
      <c r="D90" s="5">
        <v>4</v>
      </c>
      <c r="E90" s="16">
        <v>707432</v>
      </c>
      <c r="F90" s="16">
        <v>688719</v>
      </c>
      <c r="G90" s="15">
        <f t="shared" si="9"/>
        <v>-2.6452012348890008</v>
      </c>
      <c r="H90" s="15">
        <f t="shared" si="8"/>
        <v>0.11038629324998005</v>
      </c>
      <c r="I90" s="16">
        <v>51343</v>
      </c>
      <c r="J90" s="16">
        <v>36718</v>
      </c>
      <c r="K90" s="15">
        <f t="shared" si="10"/>
        <v>-28.484895701458811</v>
      </c>
      <c r="L90" s="120">
        <f t="shared" si="11"/>
        <v>0.19283899761274378</v>
      </c>
      <c r="M90" s="16">
        <v>46689</v>
      </c>
      <c r="N90" s="16">
        <v>30863</v>
      </c>
      <c r="O90" s="15">
        <f t="shared" si="14"/>
        <v>-33.896635181734453</v>
      </c>
      <c r="P90" s="121">
        <f t="shared" si="12"/>
        <v>0.22034775297653381</v>
      </c>
      <c r="Q90" s="24">
        <v>-31801</v>
      </c>
      <c r="R90" s="24">
        <v>-13461</v>
      </c>
      <c r="S90" s="15">
        <f t="shared" si="13"/>
        <v>-57.671142416905127</v>
      </c>
    </row>
    <row r="91" spans="1:19" x14ac:dyDescent="0.25">
      <c r="A91" s="5">
        <v>88</v>
      </c>
      <c r="B91" s="76" t="s">
        <v>87</v>
      </c>
      <c r="C91" s="122" t="s">
        <v>175</v>
      </c>
      <c r="D91" s="5">
        <v>0</v>
      </c>
      <c r="E91" s="16">
        <v>0</v>
      </c>
      <c r="F91" s="16">
        <v>0</v>
      </c>
      <c r="G91" s="79" t="e">
        <f t="shared" si="9"/>
        <v>#DIV/0!</v>
      </c>
      <c r="H91" s="79">
        <f t="shared" si="8"/>
        <v>0</v>
      </c>
      <c r="I91" s="16">
        <v>0</v>
      </c>
      <c r="J91" s="16">
        <v>0</v>
      </c>
      <c r="K91" s="79" t="e">
        <f t="shared" si="10"/>
        <v>#DIV/0!</v>
      </c>
      <c r="L91" s="123">
        <f t="shared" si="11"/>
        <v>0</v>
      </c>
      <c r="M91" s="16">
        <v>0</v>
      </c>
      <c r="N91" s="16">
        <v>0</v>
      </c>
      <c r="O91" s="79" t="e">
        <f t="shared" si="14"/>
        <v>#DIV/0!</v>
      </c>
      <c r="P91" s="124">
        <f t="shared" si="12"/>
        <v>0</v>
      </c>
      <c r="Q91" s="125">
        <v>0</v>
      </c>
      <c r="R91" s="125">
        <v>0</v>
      </c>
      <c r="S91" s="79" t="e">
        <f t="shared" si="13"/>
        <v>#DIV/0!</v>
      </c>
    </row>
    <row r="92" spans="1:19" x14ac:dyDescent="0.25">
      <c r="A92" s="6"/>
      <c r="B92" s="6" t="s">
        <v>185</v>
      </c>
      <c r="C92" s="6"/>
      <c r="D92" s="64">
        <f>SUM(D4:D91)</f>
        <v>965</v>
      </c>
      <c r="E92" s="64">
        <f>SUM(E4:E91)</f>
        <v>688340255</v>
      </c>
      <c r="F92" s="64">
        <f t="shared" ref="F92:R92" si="15">SUM(F4:F91)</f>
        <v>623917136.55999994</v>
      </c>
      <c r="G92" s="66">
        <f>F92/E92*100-100</f>
        <v>-9.359196701346491</v>
      </c>
      <c r="H92" s="64">
        <f t="shared" si="15"/>
        <v>99.999999999999972</v>
      </c>
      <c r="I92" s="64">
        <f t="shared" si="15"/>
        <v>32748056.280000001</v>
      </c>
      <c r="J92" s="64">
        <f t="shared" si="15"/>
        <v>19040754.439999998</v>
      </c>
      <c r="K92" s="19">
        <f>J92/I92*100-100</f>
        <v>-41.856840976456276</v>
      </c>
      <c r="L92" s="128">
        <f t="shared" si="11"/>
        <v>100</v>
      </c>
      <c r="M92" s="64">
        <f t="shared" si="15"/>
        <v>26706445.936999999</v>
      </c>
      <c r="N92" s="64">
        <f t="shared" si="15"/>
        <v>14006496.359999999</v>
      </c>
      <c r="O92" s="19">
        <f t="shared" si="14"/>
        <v>-47.553873723815364</v>
      </c>
      <c r="P92" s="64">
        <f t="shared" si="15"/>
        <v>99.999999999999972</v>
      </c>
      <c r="Q92" s="64">
        <f t="shared" si="15"/>
        <v>-36499855.519999996</v>
      </c>
      <c r="R92" s="64">
        <f t="shared" si="15"/>
        <v>-44522731.240000002</v>
      </c>
      <c r="S92" s="66">
        <f>R92/Q92*100-100</f>
        <v>21.980568431576103</v>
      </c>
    </row>
    <row r="93" spans="1:19" x14ac:dyDescent="0.25">
      <c r="A93" s="126" t="s">
        <v>181</v>
      </c>
      <c r="B93" s="95" t="s">
        <v>242</v>
      </c>
      <c r="C93" s="127" t="s">
        <v>241</v>
      </c>
      <c r="D93" s="96" t="s">
        <v>264</v>
      </c>
      <c r="E93" s="126" t="s">
        <v>236</v>
      </c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</row>
    <row r="94" spans="1:19" x14ac:dyDescent="0.25">
      <c r="A94" s="90"/>
      <c r="B94" s="95"/>
      <c r="C94" s="91"/>
      <c r="D94" s="96"/>
      <c r="E94" s="90" t="s">
        <v>237</v>
      </c>
      <c r="F94" s="90"/>
      <c r="G94" s="90"/>
      <c r="H94" s="90"/>
      <c r="I94" s="87" t="s">
        <v>238</v>
      </c>
      <c r="J94" s="88"/>
      <c r="K94" s="88"/>
      <c r="L94" s="89"/>
      <c r="M94" s="87" t="s">
        <v>239</v>
      </c>
      <c r="N94" s="88"/>
      <c r="O94" s="88"/>
      <c r="P94" s="89"/>
      <c r="Q94" s="92" t="s">
        <v>240</v>
      </c>
      <c r="R94" s="93"/>
      <c r="S94" s="94"/>
    </row>
    <row r="95" spans="1:19" ht="29.25" x14ac:dyDescent="0.25">
      <c r="A95" s="90"/>
      <c r="B95" s="95"/>
      <c r="C95" s="91"/>
      <c r="D95" s="97"/>
      <c r="E95" s="8">
        <v>2022</v>
      </c>
      <c r="F95" s="8">
        <v>2023</v>
      </c>
      <c r="G95" s="6" t="s">
        <v>182</v>
      </c>
      <c r="H95" s="6" t="s">
        <v>233</v>
      </c>
      <c r="I95" s="8">
        <v>2022</v>
      </c>
      <c r="J95" s="8">
        <v>2023</v>
      </c>
      <c r="K95" s="6" t="s">
        <v>177</v>
      </c>
      <c r="L95" s="6" t="s">
        <v>233</v>
      </c>
      <c r="M95" s="8">
        <v>2022</v>
      </c>
      <c r="N95" s="8">
        <v>2023</v>
      </c>
      <c r="O95" s="6" t="s">
        <v>177</v>
      </c>
      <c r="P95" s="6" t="s">
        <v>233</v>
      </c>
      <c r="Q95" s="8">
        <v>2022</v>
      </c>
      <c r="R95" s="8">
        <v>2023</v>
      </c>
      <c r="S95" s="8" t="s">
        <v>177</v>
      </c>
    </row>
    <row r="96" spans="1:19" x14ac:dyDescent="0.25">
      <c r="A96" s="7">
        <v>1</v>
      </c>
      <c r="B96" s="47" t="s">
        <v>187</v>
      </c>
      <c r="C96" s="48">
        <v>1</v>
      </c>
      <c r="D96" s="60">
        <v>288</v>
      </c>
      <c r="E96" s="16">
        <v>231897991</v>
      </c>
      <c r="F96" s="16">
        <v>171590853</v>
      </c>
      <c r="G96" s="15">
        <f t="shared" ref="G96" si="16">F96/E96*100-100</f>
        <v>-26.005890667677235</v>
      </c>
      <c r="H96" s="15">
        <f t="shared" ref="H96:H131" si="17">F96/$F$132*100</f>
        <v>27.502186259232314</v>
      </c>
      <c r="I96" s="25">
        <v>8492715</v>
      </c>
      <c r="J96" s="25">
        <v>4749006</v>
      </c>
      <c r="K96" s="15">
        <f t="shared" ref="K96" si="18">J96/I96*100-100</f>
        <v>-44.081415660363035</v>
      </c>
      <c r="L96" s="15">
        <f t="shared" ref="L96:L131" si="19">J96/$J$132*100</f>
        <v>24.941270131731191</v>
      </c>
      <c r="M96" s="25">
        <v>6794516.3770000003</v>
      </c>
      <c r="N96" s="25">
        <v>3663515</v>
      </c>
      <c r="O96" s="15">
        <f t="shared" ref="O96" si="20">N96/M96*100-100</f>
        <v>-46.081298554209084</v>
      </c>
      <c r="P96" s="15">
        <f t="shared" ref="P96:P131" si="21">N96/$N$132*100</f>
        <v>26.155827309264374</v>
      </c>
      <c r="Q96" s="16">
        <v>-11723376</v>
      </c>
      <c r="R96" s="26">
        <v>-15508535</v>
      </c>
      <c r="S96" s="15">
        <f t="shared" ref="S96:S131" si="22">R96/Q96*100-100</f>
        <v>32.287277999101946</v>
      </c>
    </row>
    <row r="97" spans="1:19" x14ac:dyDescent="0.25">
      <c r="A97" s="7">
        <v>2</v>
      </c>
      <c r="B97" s="47" t="s">
        <v>188</v>
      </c>
      <c r="C97" s="48">
        <v>2</v>
      </c>
      <c r="D97" s="60">
        <v>110</v>
      </c>
      <c r="E97" s="16">
        <v>46729753</v>
      </c>
      <c r="F97" s="16">
        <v>75460591</v>
      </c>
      <c r="G97" s="15">
        <f t="shared" ref="G97:G131" si="23">F97/E97*100-100</f>
        <v>61.48296568141501</v>
      </c>
      <c r="H97" s="15">
        <f t="shared" si="17"/>
        <v>12.094649526066226</v>
      </c>
      <c r="I97" s="25">
        <v>2745784</v>
      </c>
      <c r="J97" s="25">
        <v>985618</v>
      </c>
      <c r="K97" s="15">
        <f t="shared" ref="K97:K131" si="24">J97/I97*100-100</f>
        <v>-64.10431410482397</v>
      </c>
      <c r="L97" s="15">
        <f t="shared" si="19"/>
        <v>5.1763600182220513</v>
      </c>
      <c r="M97" s="25">
        <v>2149676</v>
      </c>
      <c r="N97" s="25">
        <v>579188</v>
      </c>
      <c r="O97" s="15">
        <f t="shared" ref="O97:O131" si="25">N97/M97*100-100</f>
        <v>-73.056963002796692</v>
      </c>
      <c r="P97" s="15">
        <f t="shared" si="21"/>
        <v>4.1351383323388093</v>
      </c>
      <c r="Q97" s="16">
        <v>-4188378</v>
      </c>
      <c r="R97" s="16">
        <v>-5145183</v>
      </c>
      <c r="S97" s="15">
        <f t="shared" si="22"/>
        <v>22.844284828160212</v>
      </c>
    </row>
    <row r="98" spans="1:19" x14ac:dyDescent="0.25">
      <c r="A98" s="7">
        <v>3</v>
      </c>
      <c r="B98" s="47" t="s">
        <v>189</v>
      </c>
      <c r="C98" s="48">
        <v>3</v>
      </c>
      <c r="D98" s="60">
        <v>97</v>
      </c>
      <c r="E98" s="16">
        <v>70188288</v>
      </c>
      <c r="F98" s="16">
        <v>66468713</v>
      </c>
      <c r="G98" s="15">
        <f t="shared" si="23"/>
        <v>-5.2994240292625392</v>
      </c>
      <c r="H98" s="15">
        <f t="shared" si="17"/>
        <v>10.653452053982482</v>
      </c>
      <c r="I98" s="25">
        <v>2309186</v>
      </c>
      <c r="J98" s="25">
        <v>1260728</v>
      </c>
      <c r="K98" s="15">
        <f t="shared" si="24"/>
        <v>-45.403791639131711</v>
      </c>
      <c r="L98" s="15">
        <f t="shared" si="19"/>
        <v>6.621208229814239</v>
      </c>
      <c r="M98" s="25">
        <v>1695709</v>
      </c>
      <c r="N98" s="25">
        <v>789002</v>
      </c>
      <c r="O98" s="15">
        <f t="shared" si="25"/>
        <v>-53.470672149525655</v>
      </c>
      <c r="P98" s="15">
        <f t="shared" si="21"/>
        <v>5.633114661374174</v>
      </c>
      <c r="Q98" s="16">
        <v>-5885098</v>
      </c>
      <c r="R98" s="16">
        <v>-6418412</v>
      </c>
      <c r="S98" s="15">
        <f t="shared" si="22"/>
        <v>9.0621090761785013</v>
      </c>
    </row>
    <row r="99" spans="1:19" x14ac:dyDescent="0.25">
      <c r="A99" s="7">
        <v>4</v>
      </c>
      <c r="B99" s="47" t="s">
        <v>190</v>
      </c>
      <c r="C99" s="48">
        <v>4</v>
      </c>
      <c r="D99" s="60">
        <v>279</v>
      </c>
      <c r="E99" s="16">
        <v>105636678</v>
      </c>
      <c r="F99" s="16">
        <v>96529481.560000002</v>
      </c>
      <c r="G99" s="15">
        <f t="shared" si="23"/>
        <v>-8.6212446400482179</v>
      </c>
      <c r="H99" s="15">
        <f t="shared" si="17"/>
        <v>15.471522723709818</v>
      </c>
      <c r="I99" s="25">
        <v>4635848.28</v>
      </c>
      <c r="J99" s="25">
        <v>3975898.4399999995</v>
      </c>
      <c r="K99" s="15">
        <f t="shared" si="24"/>
        <v>-14.235794619232038</v>
      </c>
      <c r="L99" s="15">
        <f t="shared" si="19"/>
        <v>20.880992150434981</v>
      </c>
      <c r="M99" s="25">
        <v>3494089.56</v>
      </c>
      <c r="N99" s="25">
        <v>2593549.36</v>
      </c>
      <c r="O99" s="15">
        <f t="shared" si="25"/>
        <v>-25.773243202157644</v>
      </c>
      <c r="P99" s="15">
        <f t="shared" si="21"/>
        <v>18.516760318495525</v>
      </c>
      <c r="Q99" s="16">
        <v>-8584937.5199999996</v>
      </c>
      <c r="R99" s="16">
        <v>-9706374.2400000002</v>
      </c>
      <c r="S99" s="15">
        <f t="shared" si="22"/>
        <v>13.062840788152869</v>
      </c>
    </row>
    <row r="100" spans="1:19" x14ac:dyDescent="0.25">
      <c r="A100" s="7">
        <v>5</v>
      </c>
      <c r="B100" s="47" t="s">
        <v>191</v>
      </c>
      <c r="C100" s="48">
        <v>5</v>
      </c>
      <c r="D100" s="60">
        <v>21</v>
      </c>
      <c r="E100" s="16">
        <v>33015792</v>
      </c>
      <c r="F100" s="16">
        <v>28854167</v>
      </c>
      <c r="G100" s="15">
        <f t="shared" si="23"/>
        <v>-12.604952805614971</v>
      </c>
      <c r="H100" s="15">
        <f t="shared" si="17"/>
        <v>4.6246793539105164</v>
      </c>
      <c r="I100" s="25">
        <v>896709</v>
      </c>
      <c r="J100" s="25">
        <v>408397</v>
      </c>
      <c r="K100" s="15">
        <f t="shared" si="24"/>
        <v>-54.456016388817332</v>
      </c>
      <c r="L100" s="15">
        <f t="shared" si="19"/>
        <v>2.1448572391756557</v>
      </c>
      <c r="M100" s="25">
        <v>703637</v>
      </c>
      <c r="N100" s="25">
        <v>179664</v>
      </c>
      <c r="O100" s="15">
        <f t="shared" si="25"/>
        <v>-74.466379681568753</v>
      </c>
      <c r="P100" s="15">
        <f t="shared" si="21"/>
        <v>1.2827190710810994</v>
      </c>
      <c r="Q100" s="16">
        <v>-995548</v>
      </c>
      <c r="R100" s="16">
        <v>-1347393</v>
      </c>
      <c r="S100" s="15">
        <f t="shared" si="22"/>
        <v>35.341841880049998</v>
      </c>
    </row>
    <row r="101" spans="1:19" x14ac:dyDescent="0.25">
      <c r="A101" s="7">
        <v>6</v>
      </c>
      <c r="B101" s="47" t="s">
        <v>192</v>
      </c>
      <c r="C101" s="48">
        <v>6</v>
      </c>
      <c r="D101" s="60">
        <v>22</v>
      </c>
      <c r="E101" s="16">
        <v>28151067</v>
      </c>
      <c r="F101" s="16">
        <v>25142690</v>
      </c>
      <c r="G101" s="15">
        <f t="shared" si="23"/>
        <v>-10.68654697884098</v>
      </c>
      <c r="H101" s="15">
        <f t="shared" si="17"/>
        <v>4.0298123783913917</v>
      </c>
      <c r="I101" s="25">
        <v>1642891</v>
      </c>
      <c r="J101" s="25">
        <v>1441442</v>
      </c>
      <c r="K101" s="15">
        <f t="shared" si="24"/>
        <v>-12.261860342530326</v>
      </c>
      <c r="L101" s="15">
        <f t="shared" si="19"/>
        <v>7.570298774358859</v>
      </c>
      <c r="M101" s="25">
        <v>1417289</v>
      </c>
      <c r="N101" s="25">
        <v>1244841</v>
      </c>
      <c r="O101" s="15">
        <f t="shared" si="25"/>
        <v>-12.167454908631896</v>
      </c>
      <c r="P101" s="15">
        <f t="shared" si="21"/>
        <v>8.8875973548605565</v>
      </c>
      <c r="Q101" s="16">
        <v>-304476</v>
      </c>
      <c r="R101" s="16">
        <v>-233712</v>
      </c>
      <c r="S101" s="15">
        <f t="shared" si="22"/>
        <v>-23.241240688921295</v>
      </c>
    </row>
    <row r="102" spans="1:19" x14ac:dyDescent="0.25">
      <c r="A102" s="7">
        <v>7</v>
      </c>
      <c r="B102" s="47" t="s">
        <v>193</v>
      </c>
      <c r="C102" s="48">
        <v>7</v>
      </c>
      <c r="D102" s="60">
        <v>14</v>
      </c>
      <c r="E102" s="16">
        <v>5332937</v>
      </c>
      <c r="F102" s="16">
        <v>4636859</v>
      </c>
      <c r="G102" s="15">
        <f t="shared" si="23"/>
        <v>-13.052432458887097</v>
      </c>
      <c r="H102" s="15">
        <f t="shared" si="17"/>
        <v>0.74318506870408574</v>
      </c>
      <c r="I102" s="25">
        <v>208547</v>
      </c>
      <c r="J102" s="25">
        <v>129097</v>
      </c>
      <c r="K102" s="15">
        <f t="shared" si="24"/>
        <v>-38.096927790857691</v>
      </c>
      <c r="L102" s="15">
        <f t="shared" si="19"/>
        <v>0.67800359700453139</v>
      </c>
      <c r="M102" s="25">
        <v>149488</v>
      </c>
      <c r="N102" s="25">
        <v>60374</v>
      </c>
      <c r="O102" s="15">
        <f t="shared" si="25"/>
        <v>-59.612811730707485</v>
      </c>
      <c r="P102" s="15">
        <f t="shared" si="21"/>
        <v>0.43104284218012684</v>
      </c>
      <c r="Q102" s="16">
        <v>-404428</v>
      </c>
      <c r="R102" s="16">
        <v>-652955</v>
      </c>
      <c r="S102" s="15">
        <f t="shared" si="22"/>
        <v>61.45148209322798</v>
      </c>
    </row>
    <row r="103" spans="1:19" x14ac:dyDescent="0.25">
      <c r="A103" s="7">
        <v>8</v>
      </c>
      <c r="B103" s="47" t="s">
        <v>194</v>
      </c>
      <c r="C103" s="48">
        <v>8</v>
      </c>
      <c r="D103" s="60">
        <v>33</v>
      </c>
      <c r="E103" s="16">
        <v>13011631</v>
      </c>
      <c r="F103" s="16">
        <v>10089690</v>
      </c>
      <c r="G103" s="15">
        <f t="shared" si="23"/>
        <v>-22.456377682398156</v>
      </c>
      <c r="H103" s="15">
        <f t="shared" si="17"/>
        <v>1.6171522480741656</v>
      </c>
      <c r="I103" s="25">
        <v>600830</v>
      </c>
      <c r="J103" s="25">
        <v>-616589</v>
      </c>
      <c r="K103" s="15">
        <f t="shared" si="24"/>
        <v>-202.62287169415643</v>
      </c>
      <c r="L103" s="15">
        <f t="shared" si="19"/>
        <v>-3.2382592924190878</v>
      </c>
      <c r="M103" s="25">
        <v>500306</v>
      </c>
      <c r="N103" s="25">
        <v>-601043</v>
      </c>
      <c r="O103" s="15">
        <f t="shared" si="25"/>
        <v>-220.13507733267241</v>
      </c>
      <c r="P103" s="15">
        <f t="shared" si="21"/>
        <v>-4.2911730710648612</v>
      </c>
      <c r="Q103" s="16">
        <v>-575028</v>
      </c>
      <c r="R103" s="16">
        <v>-800645</v>
      </c>
      <c r="S103" s="15">
        <f t="shared" si="22"/>
        <v>39.235828516176582</v>
      </c>
    </row>
    <row r="104" spans="1:19" x14ac:dyDescent="0.25">
      <c r="A104" s="7">
        <v>9</v>
      </c>
      <c r="B104" s="47" t="s">
        <v>195</v>
      </c>
      <c r="C104" s="48">
        <v>9</v>
      </c>
      <c r="D104" s="60">
        <v>15</v>
      </c>
      <c r="E104" s="16">
        <v>6580655</v>
      </c>
      <c r="F104" s="16">
        <v>6036654</v>
      </c>
      <c r="G104" s="15">
        <f t="shared" si="23"/>
        <v>-8.2666695032637278</v>
      </c>
      <c r="H104" s="15">
        <f t="shared" si="17"/>
        <v>0.96754098361256924</v>
      </c>
      <c r="I104" s="25">
        <v>336892</v>
      </c>
      <c r="J104" s="25">
        <v>357989</v>
      </c>
      <c r="K104" s="15">
        <f t="shared" si="24"/>
        <v>6.2622442800660139</v>
      </c>
      <c r="L104" s="15">
        <f t="shared" si="19"/>
        <v>1.8801198299577466</v>
      </c>
      <c r="M104" s="25">
        <v>284548</v>
      </c>
      <c r="N104" s="25">
        <v>302008</v>
      </c>
      <c r="O104" s="15">
        <f t="shared" si="25"/>
        <v>6.1360473452633642</v>
      </c>
      <c r="P104" s="15">
        <f t="shared" si="21"/>
        <v>2.1561994680017182</v>
      </c>
      <c r="Q104" s="16">
        <v>-153203</v>
      </c>
      <c r="R104" s="16">
        <v>-141868</v>
      </c>
      <c r="S104" s="15">
        <f t="shared" si="22"/>
        <v>-7.3986801825029573</v>
      </c>
    </row>
    <row r="105" spans="1:19" x14ac:dyDescent="0.25">
      <c r="A105" s="7">
        <v>10</v>
      </c>
      <c r="B105" s="47" t="s">
        <v>196</v>
      </c>
      <c r="C105" s="48">
        <v>10</v>
      </c>
      <c r="D105" s="60">
        <v>17</v>
      </c>
      <c r="E105" s="16">
        <v>94743689</v>
      </c>
      <c r="F105" s="16">
        <v>89091768</v>
      </c>
      <c r="G105" s="15">
        <f t="shared" si="23"/>
        <v>-5.9654854689054844</v>
      </c>
      <c r="H105" s="15">
        <f t="shared" si="17"/>
        <v>14.279423144427827</v>
      </c>
      <c r="I105" s="25">
        <v>6127053</v>
      </c>
      <c r="J105" s="25">
        <v>1376221</v>
      </c>
      <c r="K105" s="15">
        <f t="shared" si="24"/>
        <v>-77.53861440402099</v>
      </c>
      <c r="L105" s="15">
        <f t="shared" si="19"/>
        <v>7.2277650779892104</v>
      </c>
      <c r="M105" s="25">
        <v>5283332</v>
      </c>
      <c r="N105" s="25">
        <v>1089822</v>
      </c>
      <c r="O105" s="15">
        <f t="shared" si="25"/>
        <v>-79.372449052983995</v>
      </c>
      <c r="P105" s="15">
        <f t="shared" si="21"/>
        <v>7.7808323508535153</v>
      </c>
      <c r="Q105" s="16">
        <v>-747437</v>
      </c>
      <c r="R105" s="16">
        <v>-1615683</v>
      </c>
      <c r="S105" s="15">
        <f t="shared" si="22"/>
        <v>116.16310137175444</v>
      </c>
    </row>
    <row r="106" spans="1:19" x14ac:dyDescent="0.25">
      <c r="A106" s="7">
        <v>11</v>
      </c>
      <c r="B106" s="47" t="s">
        <v>197</v>
      </c>
      <c r="C106" s="48">
        <v>11</v>
      </c>
      <c r="D106" s="60">
        <v>6</v>
      </c>
      <c r="E106" s="16">
        <v>8982581</v>
      </c>
      <c r="F106" s="16">
        <v>8222176</v>
      </c>
      <c r="G106" s="15">
        <f t="shared" si="23"/>
        <v>-8.4653286176879448</v>
      </c>
      <c r="H106" s="15">
        <f t="shared" si="17"/>
        <v>1.3178314103269229</v>
      </c>
      <c r="I106" s="25">
        <v>2179595</v>
      </c>
      <c r="J106" s="25">
        <v>2162489</v>
      </c>
      <c r="K106" s="15">
        <f t="shared" si="24"/>
        <v>-0.78482470367201529</v>
      </c>
      <c r="L106" s="15">
        <f t="shared" si="19"/>
        <v>11.357160278571401</v>
      </c>
      <c r="M106" s="25">
        <v>1800550</v>
      </c>
      <c r="N106" s="25">
        <v>1851525</v>
      </c>
      <c r="O106" s="15">
        <f t="shared" si="25"/>
        <v>2.8310793924078723</v>
      </c>
      <c r="P106" s="15">
        <f t="shared" si="21"/>
        <v>13.219044594818286</v>
      </c>
      <c r="Q106" s="16">
        <v>-11767</v>
      </c>
      <c r="R106" s="16">
        <v>-5619</v>
      </c>
      <c r="S106" s="15">
        <f t="shared" si="22"/>
        <v>-52.247811676723039</v>
      </c>
    </row>
    <row r="107" spans="1:19" x14ac:dyDescent="0.25">
      <c r="A107" s="7">
        <v>12</v>
      </c>
      <c r="B107" s="47" t="s">
        <v>198</v>
      </c>
      <c r="C107" s="48">
        <v>12</v>
      </c>
      <c r="D107" s="60">
        <v>5</v>
      </c>
      <c r="E107" s="16">
        <v>6464364</v>
      </c>
      <c r="F107" s="16">
        <v>5623935</v>
      </c>
      <c r="G107" s="15">
        <f t="shared" si="23"/>
        <v>-13.000954154190566</v>
      </c>
      <c r="H107" s="15">
        <f t="shared" si="17"/>
        <v>0.90139133395307303</v>
      </c>
      <c r="I107" s="25">
        <v>-242169</v>
      </c>
      <c r="J107" s="25">
        <v>154043</v>
      </c>
      <c r="K107" s="15">
        <f t="shared" si="24"/>
        <v>-163.60971057402062</v>
      </c>
      <c r="L107" s="15">
        <f t="shared" si="19"/>
        <v>0.80901731328666837</v>
      </c>
      <c r="M107" s="25">
        <v>169291</v>
      </c>
      <c r="N107" s="25">
        <v>150527</v>
      </c>
      <c r="O107" s="15">
        <f t="shared" si="25"/>
        <v>-11.083873330537358</v>
      </c>
      <c r="P107" s="15">
        <f t="shared" si="21"/>
        <v>1.074694171412329</v>
      </c>
      <c r="Q107" s="16">
        <v>-1691242</v>
      </c>
      <c r="R107" s="16">
        <v>-1540716</v>
      </c>
      <c r="S107" s="15">
        <f t="shared" si="22"/>
        <v>-8.9003229579208636</v>
      </c>
    </row>
    <row r="108" spans="1:19" x14ac:dyDescent="0.25">
      <c r="A108" s="7">
        <v>13</v>
      </c>
      <c r="B108" s="47" t="s">
        <v>199</v>
      </c>
      <c r="C108" s="48">
        <v>13</v>
      </c>
      <c r="D108" s="60">
        <v>7</v>
      </c>
      <c r="E108" s="16">
        <v>2925113</v>
      </c>
      <c r="F108" s="16">
        <v>2479052</v>
      </c>
      <c r="G108" s="15">
        <f t="shared" si="23"/>
        <v>-15.249359597389912</v>
      </c>
      <c r="H108" s="15">
        <f t="shared" si="17"/>
        <v>0.39733673828360988</v>
      </c>
      <c r="I108" s="25">
        <v>295198</v>
      </c>
      <c r="J108" s="25">
        <v>306719</v>
      </c>
      <c r="K108" s="15">
        <f t="shared" si="24"/>
        <v>3.9028042195407835</v>
      </c>
      <c r="L108" s="15">
        <f t="shared" si="19"/>
        <v>1.6108552891982992</v>
      </c>
      <c r="M108" s="25">
        <v>240696</v>
      </c>
      <c r="N108" s="25">
        <v>250314</v>
      </c>
      <c r="O108" s="15">
        <f t="shared" si="25"/>
        <v>3.995911855618715</v>
      </c>
      <c r="P108" s="15">
        <f t="shared" si="21"/>
        <v>1.7871278695709454</v>
      </c>
      <c r="Q108" s="16">
        <v>-27110</v>
      </c>
      <c r="R108" s="16">
        <v>-36816</v>
      </c>
      <c r="S108" s="15">
        <f t="shared" si="22"/>
        <v>35.802286978974536</v>
      </c>
    </row>
    <row r="109" spans="1:19" x14ac:dyDescent="0.25">
      <c r="A109" s="7">
        <v>14</v>
      </c>
      <c r="B109" s="47" t="s">
        <v>200</v>
      </c>
      <c r="C109" s="48">
        <v>15</v>
      </c>
      <c r="D109" s="60">
        <v>9</v>
      </c>
      <c r="E109" s="16">
        <v>12193762</v>
      </c>
      <c r="F109" s="16">
        <v>10486544</v>
      </c>
      <c r="G109" s="15">
        <f t="shared" si="23"/>
        <v>-14.000748907515174</v>
      </c>
      <c r="H109" s="15">
        <f t="shared" si="17"/>
        <v>1.6807590921156796</v>
      </c>
      <c r="I109" s="25">
        <v>435447</v>
      </c>
      <c r="J109" s="25">
        <v>633959</v>
      </c>
      <c r="K109" s="15">
        <f t="shared" si="24"/>
        <v>45.588096829235241</v>
      </c>
      <c r="L109" s="15">
        <f t="shared" si="19"/>
        <v>3.3294846693059923</v>
      </c>
      <c r="M109" s="25">
        <v>352927</v>
      </c>
      <c r="N109" s="25">
        <v>512895</v>
      </c>
      <c r="O109" s="15">
        <f t="shared" si="25"/>
        <v>45.326087264505134</v>
      </c>
      <c r="P109" s="15">
        <f t="shared" si="21"/>
        <v>3.6618365279752236</v>
      </c>
      <c r="Q109" s="16">
        <v>-262801</v>
      </c>
      <c r="R109" s="16">
        <v>-273332</v>
      </c>
      <c r="S109" s="15">
        <f t="shared" si="22"/>
        <v>4.0072145844193869</v>
      </c>
    </row>
    <row r="110" spans="1:19" x14ac:dyDescent="0.25">
      <c r="A110" s="7">
        <v>15</v>
      </c>
      <c r="B110" s="47" t="s">
        <v>201</v>
      </c>
      <c r="C110" s="48">
        <v>16</v>
      </c>
      <c r="D110" s="60">
        <v>8</v>
      </c>
      <c r="E110" s="16">
        <v>4560614</v>
      </c>
      <c r="F110" s="16">
        <v>2353216</v>
      </c>
      <c r="G110" s="15">
        <f t="shared" si="23"/>
        <v>-48.401333680070266</v>
      </c>
      <c r="H110" s="15">
        <f t="shared" si="17"/>
        <v>0.37716803436023261</v>
      </c>
      <c r="I110" s="25">
        <v>987066</v>
      </c>
      <c r="J110" s="25">
        <v>762827</v>
      </c>
      <c r="K110" s="15">
        <f t="shared" si="24"/>
        <v>-22.717731134493533</v>
      </c>
      <c r="L110" s="15">
        <f t="shared" si="19"/>
        <v>4.0062855828731552</v>
      </c>
      <c r="M110" s="25">
        <v>790454</v>
      </c>
      <c r="N110" s="25">
        <v>600416</v>
      </c>
      <c r="O110" s="15">
        <f t="shared" si="25"/>
        <v>-24.041626710725737</v>
      </c>
      <c r="P110" s="15">
        <f t="shared" si="21"/>
        <v>4.2866965768447178</v>
      </c>
      <c r="Q110" s="16">
        <v>-112107</v>
      </c>
      <c r="R110" s="16">
        <v>-128399</v>
      </c>
      <c r="S110" s="15">
        <f t="shared" si="22"/>
        <v>14.532544800949097</v>
      </c>
    </row>
    <row r="111" spans="1:19" x14ac:dyDescent="0.25">
      <c r="A111" s="7">
        <v>16</v>
      </c>
      <c r="B111" s="47" t="s">
        <v>202</v>
      </c>
      <c r="C111" s="48">
        <v>17</v>
      </c>
      <c r="D111" s="60">
        <v>2</v>
      </c>
      <c r="E111" s="16">
        <v>2576865</v>
      </c>
      <c r="F111" s="16">
        <v>5403337</v>
      </c>
      <c r="G111" s="15">
        <f t="shared" si="23"/>
        <v>109.68646009783205</v>
      </c>
      <c r="H111" s="15">
        <f t="shared" si="17"/>
        <v>0.86603439517490799</v>
      </c>
      <c r="I111" s="25">
        <v>155794</v>
      </c>
      <c r="J111" s="25">
        <v>177712</v>
      </c>
      <c r="K111" s="15">
        <f t="shared" si="24"/>
        <v>14.068577737268441</v>
      </c>
      <c r="L111" s="15">
        <f t="shared" si="19"/>
        <v>0.93332436254033224</v>
      </c>
      <c r="M111" s="25">
        <v>123131</v>
      </c>
      <c r="N111" s="25">
        <v>140410</v>
      </c>
      <c r="O111" s="15">
        <f t="shared" si="25"/>
        <v>14.033021741072531</v>
      </c>
      <c r="P111" s="15">
        <f t="shared" si="21"/>
        <v>1.0024634026321197</v>
      </c>
      <c r="Q111" s="16">
        <v>0</v>
      </c>
      <c r="R111" s="16">
        <v>0</v>
      </c>
      <c r="S111" s="15" t="e">
        <f t="shared" si="22"/>
        <v>#DIV/0!</v>
      </c>
    </row>
    <row r="112" spans="1:19" x14ac:dyDescent="0.25">
      <c r="A112" s="7">
        <v>17</v>
      </c>
      <c r="B112" s="47" t="s">
        <v>203</v>
      </c>
      <c r="C112" s="48">
        <v>18</v>
      </c>
      <c r="D112" s="60">
        <v>2</v>
      </c>
      <c r="E112" s="16">
        <v>28701</v>
      </c>
      <c r="F112" s="16">
        <v>1792088</v>
      </c>
      <c r="G112" s="15">
        <f t="shared" si="23"/>
        <v>6143.9914985540572</v>
      </c>
      <c r="H112" s="15">
        <f t="shared" si="17"/>
        <v>0.28723173238689542</v>
      </c>
      <c r="I112" s="25">
        <v>517105</v>
      </c>
      <c r="J112" s="25">
        <v>542325</v>
      </c>
      <c r="K112" s="15">
        <f t="shared" si="24"/>
        <v>4.8771526092379816</v>
      </c>
      <c r="L112" s="15">
        <f t="shared" si="19"/>
        <v>2.848232730005209</v>
      </c>
      <c r="M112" s="25">
        <v>429091</v>
      </c>
      <c r="N112" s="25">
        <v>451439</v>
      </c>
      <c r="O112" s="15">
        <f t="shared" si="25"/>
        <v>5.2082192355467782</v>
      </c>
      <c r="P112" s="15">
        <f t="shared" si="21"/>
        <v>3.2230686989590591</v>
      </c>
      <c r="Q112" s="16">
        <v>0</v>
      </c>
      <c r="R112" s="16">
        <v>0</v>
      </c>
      <c r="S112" s="15" t="e">
        <f t="shared" si="22"/>
        <v>#DIV/0!</v>
      </c>
    </row>
    <row r="113" spans="1:19" x14ac:dyDescent="0.25">
      <c r="A113" s="7">
        <v>18</v>
      </c>
      <c r="B113" s="47" t="s">
        <v>204</v>
      </c>
      <c r="C113" s="48">
        <v>19</v>
      </c>
      <c r="D113" s="60">
        <v>4</v>
      </c>
      <c r="E113" s="16">
        <v>2983645</v>
      </c>
      <c r="F113" s="16">
        <v>2163571</v>
      </c>
      <c r="G113" s="15">
        <f t="shared" si="23"/>
        <v>-27.485642561363704</v>
      </c>
      <c r="H113" s="15">
        <f t="shared" si="17"/>
        <v>0.34677217104966257</v>
      </c>
      <c r="I113" s="25">
        <v>-73577</v>
      </c>
      <c r="J113" s="25">
        <v>-63755</v>
      </c>
      <c r="K113" s="15">
        <f t="shared" si="24"/>
        <v>-13.349280345760235</v>
      </c>
      <c r="L113" s="15">
        <f t="shared" si="19"/>
        <v>-0.33483442161339066</v>
      </c>
      <c r="M113" s="25">
        <v>-70503</v>
      </c>
      <c r="N113" s="25">
        <v>-81423</v>
      </c>
      <c r="O113" s="15">
        <f t="shared" si="25"/>
        <v>15.488702608399649</v>
      </c>
      <c r="P113" s="15">
        <f t="shared" si="21"/>
        <v>-0.58132310827231026</v>
      </c>
      <c r="Q113" s="16">
        <v>-64520</v>
      </c>
      <c r="R113" s="16">
        <v>-103615</v>
      </c>
      <c r="S113" s="15">
        <f t="shared" si="22"/>
        <v>60.593614383137009</v>
      </c>
    </row>
    <row r="114" spans="1:19" x14ac:dyDescent="0.25">
      <c r="A114" s="7">
        <v>19</v>
      </c>
      <c r="B114" s="47" t="s">
        <v>205</v>
      </c>
      <c r="C114" s="48">
        <v>21</v>
      </c>
      <c r="D114" s="60">
        <v>2</v>
      </c>
      <c r="E114" s="16">
        <v>5360642</v>
      </c>
      <c r="F114" s="16">
        <v>4512782</v>
      </c>
      <c r="G114" s="15">
        <f t="shared" si="23"/>
        <v>-15.816389156373432</v>
      </c>
      <c r="H114" s="15">
        <f t="shared" si="17"/>
        <v>0.7232982932447507</v>
      </c>
      <c r="I114" s="25">
        <v>397610</v>
      </c>
      <c r="J114" s="25">
        <v>221084</v>
      </c>
      <c r="K114" s="15">
        <f t="shared" si="24"/>
        <v>-44.396770704962151</v>
      </c>
      <c r="L114" s="15">
        <f t="shared" si="19"/>
        <v>1.1611094544423946</v>
      </c>
      <c r="M114" s="25">
        <v>328427</v>
      </c>
      <c r="N114" s="25">
        <v>183138</v>
      </c>
      <c r="O114" s="15">
        <f t="shared" si="25"/>
        <v>-44.237836718661981</v>
      </c>
      <c r="P114" s="15">
        <f t="shared" si="21"/>
        <v>1.3075218476692625</v>
      </c>
      <c r="Q114" s="16">
        <v>0</v>
      </c>
      <c r="R114" s="16">
        <v>-10367</v>
      </c>
      <c r="S114" s="15" t="e">
        <f t="shared" si="22"/>
        <v>#DIV/0!</v>
      </c>
    </row>
    <row r="115" spans="1:19" x14ac:dyDescent="0.25">
      <c r="A115" s="7">
        <v>20</v>
      </c>
      <c r="B115" s="47" t="s">
        <v>206</v>
      </c>
      <c r="C115" s="48">
        <v>22</v>
      </c>
      <c r="D115" s="60">
        <v>1</v>
      </c>
      <c r="E115" s="16">
        <v>171833</v>
      </c>
      <c r="F115" s="16">
        <v>248415</v>
      </c>
      <c r="G115" s="15">
        <f t="shared" si="23"/>
        <v>44.567690722969388</v>
      </c>
      <c r="H115" s="15">
        <f t="shared" si="17"/>
        <v>3.981538339684805E-2</v>
      </c>
      <c r="I115" s="25">
        <v>-5262</v>
      </c>
      <c r="J115" s="25">
        <v>19235</v>
      </c>
      <c r="K115" s="15">
        <f t="shared" si="24"/>
        <v>-465.54541999239831</v>
      </c>
      <c r="L115" s="15">
        <f t="shared" si="19"/>
        <v>0.10102015684626414</v>
      </c>
      <c r="M115" s="25">
        <v>-5326</v>
      </c>
      <c r="N115" s="25">
        <v>17586</v>
      </c>
      <c r="O115" s="15">
        <f t="shared" si="25"/>
        <v>-430.19151333082988</v>
      </c>
      <c r="P115" s="15">
        <f t="shared" si="21"/>
        <v>0.12555602449033873</v>
      </c>
      <c r="Q115" s="16">
        <v>0</v>
      </c>
      <c r="R115" s="16">
        <v>0</v>
      </c>
      <c r="S115" s="15" t="e">
        <f t="shared" si="22"/>
        <v>#DIV/0!</v>
      </c>
    </row>
    <row r="116" spans="1:19" x14ac:dyDescent="0.25">
      <c r="A116" s="7">
        <v>21</v>
      </c>
      <c r="B116" s="47" t="s">
        <v>207</v>
      </c>
      <c r="C116" s="48">
        <v>25</v>
      </c>
      <c r="D116" s="60">
        <v>1</v>
      </c>
      <c r="E116" s="16">
        <v>1297959</v>
      </c>
      <c r="F116" s="16">
        <v>1136006</v>
      </c>
      <c r="G116" s="15">
        <f t="shared" si="23"/>
        <v>-12.477512771975071</v>
      </c>
      <c r="H116" s="15">
        <f t="shared" si="17"/>
        <v>0.18207642224149012</v>
      </c>
      <c r="I116" s="25">
        <v>166335</v>
      </c>
      <c r="J116" s="25">
        <v>128050</v>
      </c>
      <c r="K116" s="15">
        <f t="shared" si="24"/>
        <v>-23.016803438843297</v>
      </c>
      <c r="L116" s="15">
        <f t="shared" si="19"/>
        <v>0.67250486530616693</v>
      </c>
      <c r="M116" s="25">
        <v>153842</v>
      </c>
      <c r="N116" s="25">
        <v>118612</v>
      </c>
      <c r="O116" s="15">
        <f t="shared" si="25"/>
        <v>-22.900118303194176</v>
      </c>
      <c r="P116" s="15">
        <f t="shared" si="21"/>
        <v>0.84683561792608075</v>
      </c>
      <c r="Q116" s="16">
        <v>0</v>
      </c>
      <c r="R116" s="16">
        <v>0</v>
      </c>
      <c r="S116" s="15" t="e">
        <f t="shared" si="22"/>
        <v>#DIV/0!</v>
      </c>
    </row>
    <row r="117" spans="1:19" x14ac:dyDescent="0.25">
      <c r="A117" s="7">
        <v>22</v>
      </c>
      <c r="B117" s="47" t="s">
        <v>208</v>
      </c>
      <c r="C117" s="48">
        <v>26</v>
      </c>
      <c r="D117" s="60">
        <v>3</v>
      </c>
      <c r="E117" s="16">
        <v>685489</v>
      </c>
      <c r="F117" s="16">
        <v>651703</v>
      </c>
      <c r="G117" s="15">
        <f t="shared" si="23"/>
        <v>-4.9287442978661886</v>
      </c>
      <c r="H117" s="15">
        <f t="shared" si="17"/>
        <v>0.1044534541226418</v>
      </c>
      <c r="I117" s="25">
        <v>85649</v>
      </c>
      <c r="J117" s="25">
        <v>92250</v>
      </c>
      <c r="K117" s="15">
        <f t="shared" si="24"/>
        <v>7.7070368597415069</v>
      </c>
      <c r="L117" s="15">
        <f t="shared" si="19"/>
        <v>0.48448710522837879</v>
      </c>
      <c r="M117" s="25">
        <v>76680</v>
      </c>
      <c r="N117" s="25">
        <v>80533</v>
      </c>
      <c r="O117" s="15">
        <f t="shared" si="25"/>
        <v>5.024778299426174</v>
      </c>
      <c r="P117" s="15">
        <f t="shared" si="21"/>
        <v>0.57496891392473837</v>
      </c>
      <c r="Q117" s="16">
        <v>-14190</v>
      </c>
      <c r="R117" s="16">
        <v>-15049</v>
      </c>
      <c r="S117" s="15">
        <f t="shared" si="22"/>
        <v>6.0535588442565142</v>
      </c>
    </row>
    <row r="118" spans="1:19" x14ac:dyDescent="0.25">
      <c r="A118" s="7">
        <v>23</v>
      </c>
      <c r="B118" s="47" t="s">
        <v>209</v>
      </c>
      <c r="C118" s="48">
        <v>28</v>
      </c>
      <c r="D118" s="60">
        <v>1</v>
      </c>
      <c r="E118" s="16">
        <v>0</v>
      </c>
      <c r="F118" s="16">
        <v>0</v>
      </c>
      <c r="G118" s="15" t="e">
        <f t="shared" si="23"/>
        <v>#DIV/0!</v>
      </c>
      <c r="H118" s="15">
        <f t="shared" si="17"/>
        <v>0</v>
      </c>
      <c r="I118" s="25">
        <v>-497</v>
      </c>
      <c r="J118" s="25">
        <v>-780</v>
      </c>
      <c r="K118" s="15">
        <f t="shared" si="24"/>
        <v>56.941649899396396</v>
      </c>
      <c r="L118" s="15">
        <f t="shared" si="19"/>
        <v>-4.0964763368903576E-3</v>
      </c>
      <c r="M118" s="25">
        <v>-497</v>
      </c>
      <c r="N118" s="25">
        <v>-780</v>
      </c>
      <c r="O118" s="15">
        <f t="shared" si="25"/>
        <v>56.941649899396396</v>
      </c>
      <c r="P118" s="15">
        <f t="shared" si="21"/>
        <v>-5.5688444843889568E-3</v>
      </c>
      <c r="Q118" s="16">
        <v>-497</v>
      </c>
      <c r="R118" s="16">
        <v>-1278</v>
      </c>
      <c r="S118" s="15">
        <f t="shared" si="22"/>
        <v>157.14285714285717</v>
      </c>
    </row>
    <row r="119" spans="1:19" x14ac:dyDescent="0.25">
      <c r="A119" s="7">
        <v>24</v>
      </c>
      <c r="B119" s="47" t="s">
        <v>210</v>
      </c>
      <c r="C119" s="48">
        <v>29</v>
      </c>
      <c r="D119" s="60">
        <v>3</v>
      </c>
      <c r="E119" s="16">
        <v>278488</v>
      </c>
      <c r="F119" s="16">
        <v>182925</v>
      </c>
      <c r="G119" s="15">
        <f t="shared" si="23"/>
        <v>-34.314943552325417</v>
      </c>
      <c r="H119" s="15">
        <f t="shared" si="17"/>
        <v>2.9318797205758224E-2</v>
      </c>
      <c r="I119" s="25">
        <v>49911</v>
      </c>
      <c r="J119" s="25">
        <v>9154</v>
      </c>
      <c r="K119" s="15">
        <f t="shared" si="24"/>
        <v>-81.659353649496097</v>
      </c>
      <c r="L119" s="15">
        <f t="shared" si="19"/>
        <v>4.8075826138326068E-2</v>
      </c>
      <c r="M119" s="25">
        <v>42617</v>
      </c>
      <c r="N119" s="25">
        <v>6173</v>
      </c>
      <c r="O119" s="15">
        <f t="shared" si="25"/>
        <v>-85.515170002581129</v>
      </c>
      <c r="P119" s="15">
        <f t="shared" si="21"/>
        <v>4.4072406412991066E-2</v>
      </c>
      <c r="Q119" s="16">
        <v>-119842</v>
      </c>
      <c r="R119" s="16">
        <v>-116952</v>
      </c>
      <c r="S119" s="15">
        <f t="shared" si="22"/>
        <v>-2.4115084861734601</v>
      </c>
    </row>
    <row r="120" spans="1:19" x14ac:dyDescent="0.25">
      <c r="A120" s="7">
        <v>25</v>
      </c>
      <c r="B120" s="47" t="s">
        <v>211</v>
      </c>
      <c r="C120" s="48">
        <v>30</v>
      </c>
      <c r="D120" s="60">
        <v>2</v>
      </c>
      <c r="E120" s="16">
        <v>1265603</v>
      </c>
      <c r="F120" s="16">
        <v>993900</v>
      </c>
      <c r="G120" s="15">
        <f t="shared" si="23"/>
        <v>-21.46826453477118</v>
      </c>
      <c r="H120" s="15">
        <f t="shared" si="17"/>
        <v>0.15930000023399263</v>
      </c>
      <c r="I120" s="25">
        <v>39075</v>
      </c>
      <c r="J120" s="25">
        <v>1792</v>
      </c>
      <c r="K120" s="15">
        <f t="shared" si="24"/>
        <v>-95.413947536788228</v>
      </c>
      <c r="L120" s="15">
        <f t="shared" si="19"/>
        <v>9.4113917893686155E-3</v>
      </c>
      <c r="M120" s="25">
        <v>40578</v>
      </c>
      <c r="N120" s="25">
        <v>4573</v>
      </c>
      <c r="O120" s="15">
        <f t="shared" si="25"/>
        <v>-88.730346493173641</v>
      </c>
      <c r="P120" s="15">
        <f t="shared" si="21"/>
        <v>3.2649135675782946E-2</v>
      </c>
      <c r="Q120" s="16">
        <v>-37871</v>
      </c>
      <c r="R120" s="16">
        <v>-33297</v>
      </c>
      <c r="S120" s="15">
        <f t="shared" si="22"/>
        <v>-12.077843204562853</v>
      </c>
    </row>
    <row r="121" spans="1:19" x14ac:dyDescent="0.25">
      <c r="A121" s="7">
        <v>26</v>
      </c>
      <c r="B121" s="47" t="s">
        <v>212</v>
      </c>
      <c r="C121" s="48">
        <v>31</v>
      </c>
      <c r="D121" s="60">
        <v>2</v>
      </c>
      <c r="E121" s="16">
        <v>20119</v>
      </c>
      <c r="F121" s="16">
        <v>58744</v>
      </c>
      <c r="G121" s="15">
        <f t="shared" si="23"/>
        <v>191.98270291764004</v>
      </c>
      <c r="H121" s="15">
        <f t="shared" si="17"/>
        <v>9.4153528662296645E-3</v>
      </c>
      <c r="I121" s="25">
        <v>-13399</v>
      </c>
      <c r="J121" s="25">
        <v>-21529</v>
      </c>
      <c r="K121" s="15">
        <f t="shared" si="24"/>
        <v>60.676169863422643</v>
      </c>
      <c r="L121" s="15">
        <f t="shared" si="19"/>
        <v>-0.11306799879091346</v>
      </c>
      <c r="M121" s="25">
        <v>-13399</v>
      </c>
      <c r="N121" s="25">
        <v>-21529</v>
      </c>
      <c r="O121" s="15">
        <f t="shared" si="25"/>
        <v>60.676169863422643</v>
      </c>
      <c r="P121" s="15">
        <f t="shared" si="21"/>
        <v>-0.15370724731334598</v>
      </c>
      <c r="Q121" s="16">
        <v>-9277</v>
      </c>
      <c r="R121" s="16">
        <v>-30806</v>
      </c>
      <c r="S121" s="15">
        <f t="shared" si="22"/>
        <v>232.06855664546731</v>
      </c>
    </row>
    <row r="122" spans="1:19" x14ac:dyDescent="0.25">
      <c r="A122" s="7">
        <v>27</v>
      </c>
      <c r="B122" s="47" t="s">
        <v>213</v>
      </c>
      <c r="C122" s="48">
        <v>32</v>
      </c>
      <c r="D122" s="60">
        <v>2</v>
      </c>
      <c r="E122" s="16">
        <v>738246</v>
      </c>
      <c r="F122" s="16">
        <v>933893</v>
      </c>
      <c r="G122" s="15">
        <f t="shared" si="23"/>
        <v>26.501599737756791</v>
      </c>
      <c r="H122" s="15">
        <f t="shared" si="17"/>
        <v>0.14968221664002826</v>
      </c>
      <c r="I122" s="25">
        <v>-52676</v>
      </c>
      <c r="J122" s="25">
        <v>6873</v>
      </c>
      <c r="K122" s="15">
        <f t="shared" si="24"/>
        <v>-113.04768775153769</v>
      </c>
      <c r="L122" s="15">
        <f t="shared" si="19"/>
        <v>3.6096258799291576E-2</v>
      </c>
      <c r="M122" s="25">
        <v>-52676</v>
      </c>
      <c r="N122" s="25">
        <v>6141</v>
      </c>
      <c r="O122" s="15">
        <f t="shared" si="25"/>
        <v>-111.65806059685626</v>
      </c>
      <c r="P122" s="15">
        <f t="shared" si="21"/>
        <v>4.38439409982469E-2</v>
      </c>
      <c r="Q122" s="16">
        <v>-303427</v>
      </c>
      <c r="R122" s="16">
        <v>-297325</v>
      </c>
      <c r="S122" s="15">
        <f t="shared" si="22"/>
        <v>-2.011027364077691</v>
      </c>
    </row>
    <row r="123" spans="1:19" x14ac:dyDescent="0.25">
      <c r="A123" s="7">
        <v>28</v>
      </c>
      <c r="B123" s="47" t="s">
        <v>214</v>
      </c>
      <c r="C123" s="48">
        <v>38</v>
      </c>
      <c r="D123" s="60">
        <v>1</v>
      </c>
      <c r="E123" s="16">
        <v>86944</v>
      </c>
      <c r="F123" s="16">
        <v>121974</v>
      </c>
      <c r="G123" s="15">
        <f t="shared" si="23"/>
        <v>40.290301803459698</v>
      </c>
      <c r="H123" s="15">
        <f t="shared" si="17"/>
        <v>1.9549711468498859E-2</v>
      </c>
      <c r="I123" s="25">
        <v>3574</v>
      </c>
      <c r="J123" s="25">
        <v>7129</v>
      </c>
      <c r="K123" s="15">
        <f t="shared" si="24"/>
        <v>99.468382764409625</v>
      </c>
      <c r="L123" s="15">
        <f t="shared" si="19"/>
        <v>3.7440743340629946E-2</v>
      </c>
      <c r="M123" s="25">
        <v>3574</v>
      </c>
      <c r="N123" s="25">
        <v>6435</v>
      </c>
      <c r="O123" s="15">
        <f t="shared" si="25"/>
        <v>80.050363738108558</v>
      </c>
      <c r="P123" s="15">
        <f t="shared" si="21"/>
        <v>4.5942966996208895E-2</v>
      </c>
      <c r="Q123" s="16">
        <v>-23533</v>
      </c>
      <c r="R123" s="16">
        <v>-12343</v>
      </c>
      <c r="S123" s="15">
        <f t="shared" si="22"/>
        <v>-47.550248587090472</v>
      </c>
    </row>
    <row r="124" spans="1:19" x14ac:dyDescent="0.25">
      <c r="A124" s="7">
        <v>29</v>
      </c>
      <c r="B124" s="47" t="s">
        <v>215</v>
      </c>
      <c r="C124" s="48">
        <v>43</v>
      </c>
      <c r="D124" s="60">
        <v>1</v>
      </c>
      <c r="E124" s="16">
        <v>10391</v>
      </c>
      <c r="F124" s="16">
        <v>20890</v>
      </c>
      <c r="G124" s="15">
        <f t="shared" si="23"/>
        <v>101.03936098546819</v>
      </c>
      <c r="H124" s="15">
        <f t="shared" si="17"/>
        <v>3.3482010311782938E-3</v>
      </c>
      <c r="I124" s="25">
        <v>-1443</v>
      </c>
      <c r="J124" s="25">
        <v>-5077</v>
      </c>
      <c r="K124" s="15">
        <f t="shared" si="24"/>
        <v>251.83645183645183</v>
      </c>
      <c r="L124" s="15">
        <f t="shared" si="19"/>
        <v>-2.6663859438964543E-2</v>
      </c>
      <c r="M124" s="25">
        <v>-1443</v>
      </c>
      <c r="N124" s="25">
        <v>-5077</v>
      </c>
      <c r="O124" s="15">
        <f t="shared" si="25"/>
        <v>251.83645183645183</v>
      </c>
      <c r="P124" s="15">
        <f t="shared" si="21"/>
        <v>-3.6247465958003509E-2</v>
      </c>
      <c r="Q124" s="16">
        <v>-1443</v>
      </c>
      <c r="R124" s="16">
        <v>-6520</v>
      </c>
      <c r="S124" s="15">
        <f t="shared" si="22"/>
        <v>351.83645183645183</v>
      </c>
    </row>
    <row r="125" spans="1:19" x14ac:dyDescent="0.25">
      <c r="A125" s="7">
        <v>30</v>
      </c>
      <c r="B125" s="47" t="s">
        <v>216</v>
      </c>
      <c r="C125" s="48">
        <v>52</v>
      </c>
      <c r="D125" s="60">
        <v>1</v>
      </c>
      <c r="E125" s="16">
        <v>97832</v>
      </c>
      <c r="F125" s="16">
        <v>145476</v>
      </c>
      <c r="G125" s="15">
        <f t="shared" si="23"/>
        <v>48.699811922479341</v>
      </c>
      <c r="H125" s="15">
        <f t="shared" si="17"/>
        <v>2.3316557836845067E-2</v>
      </c>
      <c r="I125" s="25">
        <v>16219</v>
      </c>
      <c r="J125" s="25">
        <v>13141</v>
      </c>
      <c r="K125" s="15">
        <f t="shared" si="24"/>
        <v>-18.977742154263524</v>
      </c>
      <c r="L125" s="15">
        <f t="shared" si="19"/>
        <v>6.9015122491123321E-2</v>
      </c>
      <c r="M125" s="25">
        <v>15956</v>
      </c>
      <c r="N125" s="25">
        <v>11155</v>
      </c>
      <c r="O125" s="15">
        <f t="shared" si="25"/>
        <v>-30.088994735522689</v>
      </c>
      <c r="P125" s="15">
        <f t="shared" si="21"/>
        <v>7.9641615670972846E-2</v>
      </c>
      <c r="Q125" s="16">
        <v>-32163</v>
      </c>
      <c r="R125" s="16">
        <v>-21008</v>
      </c>
      <c r="S125" s="15">
        <f t="shared" si="22"/>
        <v>-34.682709946211489</v>
      </c>
    </row>
    <row r="126" spans="1:19" x14ac:dyDescent="0.25">
      <c r="A126" s="7">
        <v>31</v>
      </c>
      <c r="B126" s="47" t="s">
        <v>217</v>
      </c>
      <c r="C126" s="48">
        <v>57</v>
      </c>
      <c r="D126" s="60">
        <v>1</v>
      </c>
      <c r="E126" s="16">
        <v>183186</v>
      </c>
      <c r="F126" s="16">
        <v>173090</v>
      </c>
      <c r="G126" s="15">
        <f t="shared" si="23"/>
        <v>-5.5113382027010829</v>
      </c>
      <c r="H126" s="15">
        <f t="shared" si="17"/>
        <v>2.7742466083611816E-2</v>
      </c>
      <c r="I126" s="25">
        <v>1806</v>
      </c>
      <c r="J126" s="25">
        <v>5358</v>
      </c>
      <c r="K126" s="15">
        <f t="shared" si="24"/>
        <v>196.67774086378739</v>
      </c>
      <c r="L126" s="15">
        <f t="shared" si="19"/>
        <v>2.8139641298792994E-2</v>
      </c>
      <c r="M126" s="25">
        <v>1337</v>
      </c>
      <c r="N126" s="25">
        <v>4195</v>
      </c>
      <c r="O126" s="15">
        <f t="shared" si="25"/>
        <v>213.76215407629024</v>
      </c>
      <c r="P126" s="15">
        <f t="shared" si="21"/>
        <v>2.9950387964117534E-2</v>
      </c>
      <c r="Q126" s="16">
        <v>0</v>
      </c>
      <c r="R126" s="16">
        <v>0</v>
      </c>
      <c r="S126" s="15" t="e">
        <f t="shared" si="22"/>
        <v>#DIV/0!</v>
      </c>
    </row>
    <row r="127" spans="1:19" x14ac:dyDescent="0.25">
      <c r="A127" s="7">
        <v>32</v>
      </c>
      <c r="B127" s="47" t="s">
        <v>218</v>
      </c>
      <c r="C127" s="48">
        <v>59</v>
      </c>
      <c r="D127" s="60">
        <v>1</v>
      </c>
      <c r="E127" s="16">
        <v>3188</v>
      </c>
      <c r="F127" s="16">
        <v>2467</v>
      </c>
      <c r="G127" s="15">
        <f t="shared" si="23"/>
        <v>-22.616060225846923</v>
      </c>
      <c r="H127" s="15">
        <f t="shared" si="17"/>
        <v>3.9540507151349211E-4</v>
      </c>
      <c r="I127" s="25">
        <v>-226</v>
      </c>
      <c r="J127" s="25">
        <v>-902</v>
      </c>
      <c r="K127" s="15">
        <f t="shared" si="24"/>
        <v>299.11504424778764</v>
      </c>
      <c r="L127" s="15">
        <f t="shared" si="19"/>
        <v>-4.7372072511219264E-3</v>
      </c>
      <c r="M127" s="25">
        <v>-226</v>
      </c>
      <c r="N127" s="25">
        <v>-902</v>
      </c>
      <c r="O127" s="15">
        <f t="shared" si="25"/>
        <v>299.11504424778764</v>
      </c>
      <c r="P127" s="15">
        <f t="shared" si="21"/>
        <v>-6.4398688781010759E-3</v>
      </c>
      <c r="Q127" s="16">
        <v>-4383</v>
      </c>
      <c r="R127" s="16">
        <v>-5285</v>
      </c>
      <c r="S127" s="15">
        <f t="shared" si="22"/>
        <v>20.579511749942967</v>
      </c>
    </row>
    <row r="128" spans="1:19" x14ac:dyDescent="0.25">
      <c r="A128" s="7">
        <v>33</v>
      </c>
      <c r="B128" s="47" t="s">
        <v>219</v>
      </c>
      <c r="C128" s="48">
        <v>68</v>
      </c>
      <c r="D128" s="60">
        <v>1</v>
      </c>
      <c r="E128" s="16">
        <v>296854</v>
      </c>
      <c r="F128" s="16">
        <v>304314</v>
      </c>
      <c r="G128" s="15">
        <f t="shared" si="23"/>
        <v>2.5130198683527993</v>
      </c>
      <c r="H128" s="15">
        <f t="shared" si="17"/>
        <v>4.8774746223168561E-2</v>
      </c>
      <c r="I128" s="25">
        <v>3928</v>
      </c>
      <c r="J128" s="25">
        <v>5801</v>
      </c>
      <c r="K128" s="15">
        <f t="shared" si="24"/>
        <v>47.68329938900203</v>
      </c>
      <c r="L128" s="15">
        <f t="shared" si="19"/>
        <v>3.0466229782437133E-2</v>
      </c>
      <c r="M128" s="25">
        <v>2803</v>
      </c>
      <c r="N128" s="25">
        <v>4893</v>
      </c>
      <c r="O128" s="15">
        <f t="shared" si="25"/>
        <v>74.562968248305395</v>
      </c>
      <c r="P128" s="15">
        <f t="shared" si="21"/>
        <v>3.4933789823224572E-2</v>
      </c>
      <c r="Q128" s="16">
        <v>0</v>
      </c>
      <c r="R128" s="16">
        <v>0</v>
      </c>
      <c r="S128" s="15" t="e">
        <f t="shared" si="22"/>
        <v>#DIV/0!</v>
      </c>
    </row>
    <row r="129" spans="1:19" x14ac:dyDescent="0.25">
      <c r="A129" s="5">
        <v>34</v>
      </c>
      <c r="B129" s="49" t="s">
        <v>220</v>
      </c>
      <c r="C129" s="50">
        <v>69</v>
      </c>
      <c r="D129" s="60">
        <v>1</v>
      </c>
      <c r="E129" s="16">
        <v>460</v>
      </c>
      <c r="F129" s="16">
        <v>495</v>
      </c>
      <c r="G129" s="15">
        <f t="shared" si="23"/>
        <v>7.6086956521739069</v>
      </c>
      <c r="H129" s="15">
        <f t="shared" si="17"/>
        <v>7.9337458613367893E-5</v>
      </c>
      <c r="I129" s="25">
        <v>-931</v>
      </c>
      <c r="J129" s="25">
        <v>-15353</v>
      </c>
      <c r="K129" s="15">
        <f t="shared" si="24"/>
        <v>1549.0870032223415</v>
      </c>
      <c r="L129" s="15">
        <f t="shared" si="19"/>
        <v>-8.0632309231125202E-2</v>
      </c>
      <c r="M129" s="25">
        <v>-931</v>
      </c>
      <c r="N129" s="25">
        <v>-15353</v>
      </c>
      <c r="O129" s="15">
        <f t="shared" si="25"/>
        <v>1549.0870032223415</v>
      </c>
      <c r="P129" s="15">
        <f t="shared" si="21"/>
        <v>-0.10961342226772264</v>
      </c>
      <c r="Q129" s="16">
        <v>-2278</v>
      </c>
      <c r="R129" s="16">
        <v>-17630</v>
      </c>
      <c r="S129" s="15">
        <f t="shared" si="22"/>
        <v>673.92449517120281</v>
      </c>
    </row>
    <row r="130" spans="1:19" x14ac:dyDescent="0.25">
      <c r="A130" s="5">
        <v>35</v>
      </c>
      <c r="B130" s="51" t="s">
        <v>221</v>
      </c>
      <c r="C130" s="52">
        <v>70</v>
      </c>
      <c r="D130" s="60">
        <v>1</v>
      </c>
      <c r="E130" s="16">
        <v>986302</v>
      </c>
      <c r="F130" s="16">
        <v>980149</v>
      </c>
      <c r="G130" s="15">
        <f t="shared" si="23"/>
        <v>-0.6238454347654141</v>
      </c>
      <c r="H130" s="15">
        <f t="shared" si="17"/>
        <v>0.1570960216614827</v>
      </c>
      <c r="I130" s="25">
        <v>-154217</v>
      </c>
      <c r="J130" s="25">
        <v>-135417</v>
      </c>
      <c r="K130" s="15">
        <f t="shared" si="24"/>
        <v>-12.190614523690641</v>
      </c>
      <c r="L130" s="15">
        <f t="shared" si="19"/>
        <v>-0.71119555911882248</v>
      </c>
      <c r="M130" s="25">
        <v>-154784</v>
      </c>
      <c r="N130" s="25">
        <v>-136139</v>
      </c>
      <c r="O130" s="15">
        <f t="shared" si="25"/>
        <v>-12.045818689270206</v>
      </c>
      <c r="P130" s="15">
        <f t="shared" si="21"/>
        <v>-0.97197040930798484</v>
      </c>
      <c r="Q130" s="16">
        <v>0</v>
      </c>
      <c r="R130" s="16">
        <v>-41937</v>
      </c>
      <c r="S130" s="15" t="e">
        <f t="shared" si="22"/>
        <v>#DIV/0!</v>
      </c>
    </row>
    <row r="131" spans="1:19" x14ac:dyDescent="0.25">
      <c r="A131" s="5">
        <v>36</v>
      </c>
      <c r="B131" s="51" t="s">
        <v>222</v>
      </c>
      <c r="C131" s="52">
        <v>80</v>
      </c>
      <c r="D131" s="60">
        <v>1</v>
      </c>
      <c r="E131" s="16">
        <v>852593</v>
      </c>
      <c r="F131" s="16">
        <v>1024528</v>
      </c>
      <c r="G131" s="15">
        <f t="shared" si="23"/>
        <v>20.16612850445641</v>
      </c>
      <c r="H131" s="15">
        <f t="shared" si="17"/>
        <v>0.16420898545098297</v>
      </c>
      <c r="I131" s="25">
        <v>-38314</v>
      </c>
      <c r="J131" s="25">
        <v>-34181</v>
      </c>
      <c r="K131" s="15">
        <f t="shared" si="24"/>
        <v>-10.787179621026254</v>
      </c>
      <c r="L131" s="15">
        <f t="shared" si="19"/>
        <v>-0.1795149457323709</v>
      </c>
      <c r="M131" s="25">
        <v>-38314</v>
      </c>
      <c r="N131" s="25">
        <v>-34181</v>
      </c>
      <c r="O131" s="15">
        <f t="shared" si="25"/>
        <v>-10.787179621026254</v>
      </c>
      <c r="P131" s="15">
        <f t="shared" si="21"/>
        <v>-0.24403676066781912</v>
      </c>
      <c r="Q131" s="16">
        <v>-219495</v>
      </c>
      <c r="R131" s="16">
        <v>-253677</v>
      </c>
      <c r="S131" s="15">
        <f t="shared" si="22"/>
        <v>15.573019886557773</v>
      </c>
    </row>
    <row r="132" spans="1:19" x14ac:dyDescent="0.25">
      <c r="D132" s="14">
        <f>SUM(D96:D131)</f>
        <v>965</v>
      </c>
      <c r="E132" s="14">
        <f>SUM(E96:E131)</f>
        <v>688340255</v>
      </c>
      <c r="F132" s="14">
        <f>SUM(F96:F131)</f>
        <v>623917136.55999994</v>
      </c>
      <c r="G132" s="14"/>
      <c r="H132" s="14">
        <f t="shared" ref="H132:R132" si="26">SUM(H96:H131)</f>
        <v>100.00000000000004</v>
      </c>
      <c r="I132" s="14">
        <f t="shared" si="26"/>
        <v>32748056.280000001</v>
      </c>
      <c r="J132" s="14">
        <f t="shared" si="26"/>
        <v>19040754.439999998</v>
      </c>
      <c r="K132" s="14"/>
      <c r="L132" s="14">
        <f t="shared" si="26"/>
        <v>100.00000000000003</v>
      </c>
      <c r="M132" s="14">
        <f t="shared" si="26"/>
        <v>26706445.936999999</v>
      </c>
      <c r="N132" s="14">
        <f t="shared" si="26"/>
        <v>14006496.359999999</v>
      </c>
      <c r="O132" s="14"/>
      <c r="P132" s="14">
        <f t="shared" si="26"/>
        <v>100</v>
      </c>
      <c r="Q132" s="14">
        <f t="shared" si="26"/>
        <v>-36499855.519999996</v>
      </c>
      <c r="R132" s="14">
        <f t="shared" si="26"/>
        <v>-44522731.240000002</v>
      </c>
      <c r="S132" s="14"/>
    </row>
    <row r="134" spans="1:19" x14ac:dyDescent="0.25">
      <c r="A134" s="90" t="s">
        <v>181</v>
      </c>
      <c r="B134" s="90" t="s">
        <v>224</v>
      </c>
      <c r="C134" s="91" t="s">
        <v>176</v>
      </c>
      <c r="D134" s="96" t="s">
        <v>261</v>
      </c>
      <c r="E134" s="99" t="s">
        <v>243</v>
      </c>
      <c r="F134" s="100"/>
      <c r="G134" s="100"/>
      <c r="H134" s="101"/>
      <c r="I134" s="98" t="s">
        <v>244</v>
      </c>
      <c r="J134" s="98"/>
      <c r="K134" s="98"/>
      <c r="L134" s="98"/>
    </row>
    <row r="135" spans="1:19" x14ac:dyDescent="0.25">
      <c r="A135" s="90"/>
      <c r="B135" s="90"/>
      <c r="C135" s="91"/>
      <c r="D135" s="96"/>
      <c r="E135" s="102"/>
      <c r="F135" s="103"/>
      <c r="G135" s="103"/>
      <c r="H135" s="104"/>
      <c r="I135" s="98"/>
      <c r="J135" s="98"/>
      <c r="K135" s="98"/>
      <c r="L135" s="98"/>
    </row>
    <row r="136" spans="1:19" x14ac:dyDescent="0.25">
      <c r="A136" s="90"/>
      <c r="B136" s="90"/>
      <c r="C136" s="91"/>
      <c r="D136" s="96"/>
      <c r="E136" s="8">
        <v>2022</v>
      </c>
      <c r="F136" s="8">
        <v>2023</v>
      </c>
      <c r="G136" s="6" t="s">
        <v>182</v>
      </c>
      <c r="H136" s="6" t="s">
        <v>233</v>
      </c>
      <c r="I136" s="8">
        <v>2022</v>
      </c>
      <c r="J136" s="8">
        <v>2023</v>
      </c>
      <c r="K136" s="6" t="s">
        <v>182</v>
      </c>
      <c r="L136" s="6" t="s">
        <v>233</v>
      </c>
    </row>
    <row r="137" spans="1:19" x14ac:dyDescent="0.25">
      <c r="A137" s="5">
        <v>1</v>
      </c>
      <c r="B137" s="27" t="s">
        <v>0</v>
      </c>
      <c r="C137" s="2" t="s">
        <v>88</v>
      </c>
      <c r="D137" s="5">
        <v>47</v>
      </c>
      <c r="E137" s="16">
        <v>2781712</v>
      </c>
      <c r="F137" s="16">
        <v>3954541</v>
      </c>
      <c r="G137" s="58">
        <f>F137/E137*100-100</f>
        <v>42.162128933548814</v>
      </c>
      <c r="H137" s="58">
        <f t="shared" ref="H137:H168" si="27">F137/$F$225*100</f>
        <v>20.709518370713461</v>
      </c>
      <c r="I137" s="16">
        <v>2386246</v>
      </c>
      <c r="J137" s="16">
        <v>902323</v>
      </c>
      <c r="K137" s="58">
        <f>J137/I137*100-100</f>
        <v>-62.186505498594862</v>
      </c>
      <c r="L137" s="58">
        <f t="shared" ref="L137:L168" si="28">J137/$J$225*100</f>
        <v>10.487664552062727</v>
      </c>
    </row>
    <row r="138" spans="1:19" x14ac:dyDescent="0.25">
      <c r="A138" s="5">
        <v>2</v>
      </c>
      <c r="B138" s="1" t="s">
        <v>1</v>
      </c>
      <c r="C138" s="2" t="s">
        <v>89</v>
      </c>
      <c r="D138" s="5">
        <v>5</v>
      </c>
      <c r="E138" s="16">
        <v>26064</v>
      </c>
      <c r="F138" s="16">
        <v>1526</v>
      </c>
      <c r="G138" s="58">
        <f t="shared" ref="G138:G201" si="29">F138/E138*100-100</f>
        <v>-94.145181092694898</v>
      </c>
      <c r="H138" s="58">
        <f t="shared" si="27"/>
        <v>7.9915026886075383E-3</v>
      </c>
      <c r="I138" s="16">
        <v>468</v>
      </c>
      <c r="J138" s="16">
        <v>284</v>
      </c>
      <c r="K138" s="58">
        <f t="shared" ref="K138:K201" si="30">J138/I138*100-100</f>
        <v>-39.316239316239319</v>
      </c>
      <c r="L138" s="58">
        <f t="shared" si="28"/>
        <v>3.3009207709277216E-3</v>
      </c>
    </row>
    <row r="139" spans="1:19" x14ac:dyDescent="0.25">
      <c r="A139" s="5">
        <v>3</v>
      </c>
      <c r="B139" s="1" t="s">
        <v>2</v>
      </c>
      <c r="C139" s="2" t="s">
        <v>90</v>
      </c>
      <c r="D139" s="5">
        <v>2</v>
      </c>
      <c r="E139" s="16">
        <v>346</v>
      </c>
      <c r="F139" s="16">
        <v>58333</v>
      </c>
      <c r="G139" s="58">
        <f t="shared" si="29"/>
        <v>16759.248554913294</v>
      </c>
      <c r="H139" s="58">
        <f t="shared" si="27"/>
        <v>0.3054838311497664</v>
      </c>
      <c r="I139" s="16">
        <v>230</v>
      </c>
      <c r="J139" s="16">
        <v>2522</v>
      </c>
      <c r="K139" s="58">
        <f t="shared" si="30"/>
        <v>996.52173913043475</v>
      </c>
      <c r="L139" s="58">
        <f t="shared" si="28"/>
        <v>2.9313106282675049E-2</v>
      </c>
    </row>
    <row r="140" spans="1:19" x14ac:dyDescent="0.25">
      <c r="A140" s="5">
        <v>4</v>
      </c>
      <c r="B140" s="1" t="s">
        <v>3</v>
      </c>
      <c r="C140" s="2" t="s">
        <v>91</v>
      </c>
      <c r="D140" s="5">
        <v>0</v>
      </c>
      <c r="E140" s="16">
        <v>0</v>
      </c>
      <c r="F140" s="16">
        <v>0</v>
      </c>
      <c r="G140" s="58" t="e">
        <f t="shared" si="29"/>
        <v>#DIV/0!</v>
      </c>
      <c r="H140" s="58">
        <f t="shared" si="27"/>
        <v>0</v>
      </c>
      <c r="I140" s="16">
        <v>0</v>
      </c>
      <c r="J140" s="16">
        <v>0</v>
      </c>
      <c r="K140" s="58" t="e">
        <f t="shared" si="30"/>
        <v>#DIV/0!</v>
      </c>
      <c r="L140" s="58">
        <f t="shared" si="28"/>
        <v>0</v>
      </c>
    </row>
    <row r="141" spans="1:19" x14ac:dyDescent="0.25">
      <c r="A141" s="5">
        <v>5</v>
      </c>
      <c r="B141" s="1" t="s">
        <v>4</v>
      </c>
      <c r="C141" s="2" t="s">
        <v>92</v>
      </c>
      <c r="D141" s="5">
        <v>1</v>
      </c>
      <c r="E141" s="16">
        <v>16597</v>
      </c>
      <c r="F141" s="16">
        <v>266282</v>
      </c>
      <c r="G141" s="58">
        <f t="shared" si="29"/>
        <v>1504.3983852503466</v>
      </c>
      <c r="H141" s="58">
        <f t="shared" si="27"/>
        <v>1.3944910346840056</v>
      </c>
      <c r="I141" s="16">
        <v>219439</v>
      </c>
      <c r="J141" s="16">
        <v>250849</v>
      </c>
      <c r="K141" s="58">
        <f t="shared" si="30"/>
        <v>14.313772848035214</v>
      </c>
      <c r="L141" s="58">
        <f t="shared" si="28"/>
        <v>2.9156080086846758</v>
      </c>
    </row>
    <row r="142" spans="1:19" x14ac:dyDescent="0.25">
      <c r="A142" s="5">
        <v>6</v>
      </c>
      <c r="B142" s="1" t="s">
        <v>5</v>
      </c>
      <c r="C142" s="2" t="s">
        <v>93</v>
      </c>
      <c r="D142" s="5">
        <v>0</v>
      </c>
      <c r="E142" s="16">
        <v>0</v>
      </c>
      <c r="F142" s="16">
        <v>0</v>
      </c>
      <c r="G142" s="58" t="e">
        <f t="shared" si="29"/>
        <v>#DIV/0!</v>
      </c>
      <c r="H142" s="58">
        <f t="shared" si="27"/>
        <v>0</v>
      </c>
      <c r="I142" s="16">
        <v>0</v>
      </c>
      <c r="J142" s="16">
        <v>0</v>
      </c>
      <c r="K142" s="58" t="e">
        <f t="shared" si="30"/>
        <v>#DIV/0!</v>
      </c>
      <c r="L142" s="58">
        <f t="shared" si="28"/>
        <v>0</v>
      </c>
    </row>
    <row r="143" spans="1:19" x14ac:dyDescent="0.25">
      <c r="A143" s="5">
        <v>7</v>
      </c>
      <c r="B143" s="1" t="s">
        <v>6</v>
      </c>
      <c r="C143" s="2" t="s">
        <v>94</v>
      </c>
      <c r="D143" s="5">
        <v>0</v>
      </c>
      <c r="E143" s="16">
        <v>0</v>
      </c>
      <c r="F143" s="16">
        <v>0</v>
      </c>
      <c r="G143" s="58" t="e">
        <f t="shared" si="29"/>
        <v>#DIV/0!</v>
      </c>
      <c r="H143" s="58">
        <f t="shared" si="27"/>
        <v>0</v>
      </c>
      <c r="I143" s="16">
        <v>0</v>
      </c>
      <c r="J143" s="16">
        <v>0</v>
      </c>
      <c r="K143" s="58" t="e">
        <f t="shared" si="30"/>
        <v>#DIV/0!</v>
      </c>
      <c r="L143" s="58">
        <f t="shared" si="28"/>
        <v>0</v>
      </c>
    </row>
    <row r="144" spans="1:19" x14ac:dyDescent="0.25">
      <c r="A144" s="5">
        <v>8</v>
      </c>
      <c r="B144" s="1" t="s">
        <v>7</v>
      </c>
      <c r="C144" s="2" t="s">
        <v>95</v>
      </c>
      <c r="D144" s="5">
        <v>0</v>
      </c>
      <c r="E144" s="16">
        <v>0</v>
      </c>
      <c r="F144" s="16">
        <v>0</v>
      </c>
      <c r="G144" s="58" t="e">
        <f t="shared" si="29"/>
        <v>#DIV/0!</v>
      </c>
      <c r="H144" s="58">
        <f t="shared" si="27"/>
        <v>0</v>
      </c>
      <c r="I144" s="16">
        <v>0</v>
      </c>
      <c r="J144" s="16">
        <v>0</v>
      </c>
      <c r="K144" s="58" t="e">
        <f t="shared" si="30"/>
        <v>#DIV/0!</v>
      </c>
      <c r="L144" s="58">
        <f t="shared" si="28"/>
        <v>0</v>
      </c>
    </row>
    <row r="145" spans="1:12" x14ac:dyDescent="0.25">
      <c r="A145" s="5">
        <v>9</v>
      </c>
      <c r="B145" s="1" t="s">
        <v>8</v>
      </c>
      <c r="C145" s="2" t="s">
        <v>96</v>
      </c>
      <c r="D145" s="5">
        <v>13</v>
      </c>
      <c r="E145" s="16">
        <v>77999</v>
      </c>
      <c r="F145" s="16">
        <v>197504</v>
      </c>
      <c r="G145" s="58">
        <f t="shared" si="29"/>
        <v>153.21350273721458</v>
      </c>
      <c r="H145" s="58">
        <f t="shared" si="27"/>
        <v>1.0343078289716536</v>
      </c>
      <c r="I145" s="16">
        <v>66107</v>
      </c>
      <c r="J145" s="16">
        <v>35118</v>
      </c>
      <c r="K145" s="58">
        <f t="shared" si="30"/>
        <v>-46.877032689427743</v>
      </c>
      <c r="L145" s="58">
        <f t="shared" si="28"/>
        <v>0.40817512546985812</v>
      </c>
    </row>
    <row r="146" spans="1:12" x14ac:dyDescent="0.25">
      <c r="A146" s="5">
        <v>10</v>
      </c>
      <c r="B146" s="1" t="s">
        <v>9</v>
      </c>
      <c r="C146" s="2" t="s">
        <v>97</v>
      </c>
      <c r="D146" s="5">
        <v>1</v>
      </c>
      <c r="E146" s="16">
        <v>719433</v>
      </c>
      <c r="F146" s="16">
        <v>803969</v>
      </c>
      <c r="G146" s="58">
        <f t="shared" si="29"/>
        <v>11.750364523173104</v>
      </c>
      <c r="H146" s="58">
        <f t="shared" si="27"/>
        <v>4.2103017202209134</v>
      </c>
      <c r="I146" s="16">
        <v>136324</v>
      </c>
      <c r="J146" s="16">
        <v>293203</v>
      </c>
      <c r="K146" s="58">
        <f t="shared" si="30"/>
        <v>115.07804935301195</v>
      </c>
      <c r="L146" s="58">
        <f t="shared" si="28"/>
        <v>3.4078868760504246</v>
      </c>
    </row>
    <row r="147" spans="1:12" x14ac:dyDescent="0.25">
      <c r="A147" s="5">
        <v>11</v>
      </c>
      <c r="B147" s="1" t="s">
        <v>10</v>
      </c>
      <c r="C147" s="2" t="s">
        <v>98</v>
      </c>
      <c r="D147" s="5">
        <v>0</v>
      </c>
      <c r="E147" s="16">
        <v>0</v>
      </c>
      <c r="F147" s="16">
        <v>0</v>
      </c>
      <c r="G147" s="58" t="e">
        <f t="shared" si="29"/>
        <v>#DIV/0!</v>
      </c>
      <c r="H147" s="58">
        <f t="shared" si="27"/>
        <v>0</v>
      </c>
      <c r="I147" s="16">
        <v>0</v>
      </c>
      <c r="J147" s="16">
        <v>0</v>
      </c>
      <c r="K147" s="58" t="e">
        <f t="shared" si="30"/>
        <v>#DIV/0!</v>
      </c>
      <c r="L147" s="58">
        <f t="shared" si="28"/>
        <v>0</v>
      </c>
    </row>
    <row r="148" spans="1:12" x14ac:dyDescent="0.25">
      <c r="A148" s="5">
        <v>12</v>
      </c>
      <c r="B148" s="1" t="s">
        <v>11</v>
      </c>
      <c r="C148" s="2" t="s">
        <v>99</v>
      </c>
      <c r="D148" s="5">
        <v>85</v>
      </c>
      <c r="E148" s="16">
        <v>2781712</v>
      </c>
      <c r="F148" s="16">
        <v>560024</v>
      </c>
      <c r="G148" s="58">
        <f t="shared" si="29"/>
        <v>-79.867649850164213</v>
      </c>
      <c r="H148" s="58">
        <f t="shared" si="27"/>
        <v>2.9327872225981313</v>
      </c>
      <c r="I148" s="16">
        <v>1576620</v>
      </c>
      <c r="J148" s="16">
        <v>461352</v>
      </c>
      <c r="K148" s="58">
        <f t="shared" si="30"/>
        <v>-70.7379076759143</v>
      </c>
      <c r="L148" s="58">
        <f t="shared" si="28"/>
        <v>5.3622760546093176</v>
      </c>
    </row>
    <row r="149" spans="1:12" x14ac:dyDescent="0.25">
      <c r="A149" s="5">
        <v>13</v>
      </c>
      <c r="B149" s="1" t="s">
        <v>12</v>
      </c>
      <c r="C149" s="2" t="s">
        <v>100</v>
      </c>
      <c r="D149" s="5">
        <v>33</v>
      </c>
      <c r="E149" s="16">
        <v>103833</v>
      </c>
      <c r="F149" s="16">
        <v>258604.32</v>
      </c>
      <c r="G149" s="58">
        <f t="shared" si="29"/>
        <v>149.05792955996651</v>
      </c>
      <c r="H149" s="58">
        <f t="shared" si="27"/>
        <v>1.354283826058666</v>
      </c>
      <c r="I149" s="16">
        <v>69845</v>
      </c>
      <c r="J149" s="16">
        <v>10456</v>
      </c>
      <c r="K149" s="58">
        <f t="shared" si="30"/>
        <v>-85.029708640561239</v>
      </c>
      <c r="L149" s="58">
        <f t="shared" si="28"/>
        <v>0.12152967458035301</v>
      </c>
    </row>
    <row r="150" spans="1:12" x14ac:dyDescent="0.25">
      <c r="A150" s="5">
        <v>14</v>
      </c>
      <c r="B150" s="1" t="s">
        <v>13</v>
      </c>
      <c r="C150" s="2" t="s">
        <v>101</v>
      </c>
      <c r="D150" s="5">
        <v>78</v>
      </c>
      <c r="E150" s="16">
        <v>3399048</v>
      </c>
      <c r="F150" s="16">
        <v>944828</v>
      </c>
      <c r="G150" s="58">
        <f t="shared" si="29"/>
        <v>-72.203158060727588</v>
      </c>
      <c r="H150" s="58">
        <f t="shared" si="27"/>
        <v>4.9479655978189276</v>
      </c>
      <c r="I150" s="16">
        <v>1008590</v>
      </c>
      <c r="J150" s="16">
        <v>714790</v>
      </c>
      <c r="K150" s="58">
        <f t="shared" si="30"/>
        <v>-29.129775230767706</v>
      </c>
      <c r="L150" s="58">
        <f t="shared" si="28"/>
        <v>8.3079759079275561</v>
      </c>
    </row>
    <row r="151" spans="1:12" x14ac:dyDescent="0.25">
      <c r="A151" s="5">
        <v>15</v>
      </c>
      <c r="B151" s="1" t="s">
        <v>14</v>
      </c>
      <c r="C151" s="2" t="s">
        <v>102</v>
      </c>
      <c r="D151" s="5">
        <v>20</v>
      </c>
      <c r="E151" s="16">
        <v>89251</v>
      </c>
      <c r="F151" s="16">
        <v>85694</v>
      </c>
      <c r="G151" s="58">
        <f t="shared" si="29"/>
        <v>-3.9853895194451638</v>
      </c>
      <c r="H151" s="58">
        <f t="shared" si="27"/>
        <v>0.44877053171529124</v>
      </c>
      <c r="I151" s="16">
        <v>113405</v>
      </c>
      <c r="J151" s="16">
        <v>79328</v>
      </c>
      <c r="K151" s="58">
        <f t="shared" si="30"/>
        <v>-30.0489396411093</v>
      </c>
      <c r="L151" s="58">
        <f t="shared" si="28"/>
        <v>0.92202620745124741</v>
      </c>
    </row>
    <row r="152" spans="1:12" x14ac:dyDescent="0.25">
      <c r="A152" s="5">
        <v>16</v>
      </c>
      <c r="B152" s="1" t="s">
        <v>15</v>
      </c>
      <c r="C152" s="2" t="s">
        <v>103</v>
      </c>
      <c r="D152" s="5">
        <v>33</v>
      </c>
      <c r="E152" s="16">
        <v>325009</v>
      </c>
      <c r="F152" s="16">
        <v>816916</v>
      </c>
      <c r="G152" s="58">
        <f t="shared" si="29"/>
        <v>151.35180871914318</v>
      </c>
      <c r="H152" s="58">
        <f t="shared" si="27"/>
        <v>4.2781038075796305</v>
      </c>
      <c r="I152" s="16">
        <v>274587</v>
      </c>
      <c r="J152" s="16">
        <v>612817</v>
      </c>
      <c r="K152" s="58">
        <f t="shared" si="30"/>
        <v>123.17771780892758</v>
      </c>
      <c r="L152" s="58">
        <f t="shared" si="28"/>
        <v>7.1227477608366669</v>
      </c>
    </row>
    <row r="153" spans="1:12" x14ac:dyDescent="0.25">
      <c r="A153" s="5">
        <v>17</v>
      </c>
      <c r="B153" s="1" t="s">
        <v>16</v>
      </c>
      <c r="C153" s="2" t="s">
        <v>104</v>
      </c>
      <c r="D153" s="5">
        <v>2</v>
      </c>
      <c r="E153" s="16">
        <v>126</v>
      </c>
      <c r="F153" s="16">
        <v>2821</v>
      </c>
      <c r="G153" s="58">
        <f t="shared" si="29"/>
        <v>2138.8888888888891</v>
      </c>
      <c r="H153" s="58">
        <f t="shared" si="27"/>
        <v>1.4773282493159807E-2</v>
      </c>
      <c r="I153" s="16">
        <v>1918</v>
      </c>
      <c r="J153" s="16">
        <v>47</v>
      </c>
      <c r="K153" s="58">
        <f t="shared" si="30"/>
        <v>-97.549530761209596</v>
      </c>
      <c r="L153" s="58">
        <f t="shared" si="28"/>
        <v>5.4627914166761589E-4</v>
      </c>
    </row>
    <row r="154" spans="1:12" x14ac:dyDescent="0.25">
      <c r="A154" s="5">
        <v>18</v>
      </c>
      <c r="B154" s="1" t="s">
        <v>17</v>
      </c>
      <c r="C154" s="2" t="s">
        <v>105</v>
      </c>
      <c r="D154" s="5">
        <v>2</v>
      </c>
      <c r="E154" s="16">
        <v>4714</v>
      </c>
      <c r="F154" s="16">
        <v>6696</v>
      </c>
      <c r="G154" s="58">
        <f t="shared" si="29"/>
        <v>42.04497242257105</v>
      </c>
      <c r="H154" s="58">
        <f t="shared" si="27"/>
        <v>3.5066252950796906E-2</v>
      </c>
      <c r="I154" s="16">
        <v>406</v>
      </c>
      <c r="J154" s="16">
        <v>1478</v>
      </c>
      <c r="K154" s="58">
        <f t="shared" si="30"/>
        <v>264.03940886699507</v>
      </c>
      <c r="L154" s="58">
        <f t="shared" si="28"/>
        <v>1.7178735561377369E-2</v>
      </c>
    </row>
    <row r="155" spans="1:12" x14ac:dyDescent="0.25">
      <c r="A155" s="5">
        <v>19</v>
      </c>
      <c r="B155" s="1" t="s">
        <v>18</v>
      </c>
      <c r="C155" s="2" t="s">
        <v>106</v>
      </c>
      <c r="D155" s="5">
        <v>101</v>
      </c>
      <c r="E155" s="16">
        <v>3166351</v>
      </c>
      <c r="F155" s="16">
        <v>2143338</v>
      </c>
      <c r="G155" s="58">
        <f t="shared" si="29"/>
        <v>-32.308894370838857</v>
      </c>
      <c r="H155" s="58">
        <f t="shared" si="27"/>
        <v>11.224437345737028</v>
      </c>
      <c r="I155" s="16">
        <v>2037502</v>
      </c>
      <c r="J155" s="16">
        <v>1588615</v>
      </c>
      <c r="K155" s="58">
        <f t="shared" si="30"/>
        <v>-22.031242177921783</v>
      </c>
      <c r="L155" s="58">
        <f t="shared" si="28"/>
        <v>18.464409332772334</v>
      </c>
    </row>
    <row r="156" spans="1:12" x14ac:dyDescent="0.25">
      <c r="A156" s="5">
        <v>20</v>
      </c>
      <c r="B156" s="1" t="s">
        <v>19</v>
      </c>
      <c r="C156" s="2" t="s">
        <v>107</v>
      </c>
      <c r="D156" s="5">
        <v>3</v>
      </c>
      <c r="E156" s="16">
        <v>70425</v>
      </c>
      <c r="F156" s="16">
        <v>143448</v>
      </c>
      <c r="G156" s="58">
        <f t="shared" si="29"/>
        <v>103.68903088391909</v>
      </c>
      <c r="H156" s="58">
        <f t="shared" si="27"/>
        <v>0.75122220031151654</v>
      </c>
      <c r="I156" s="16">
        <v>52</v>
      </c>
      <c r="J156" s="16">
        <v>69905</v>
      </c>
      <c r="K156" s="58">
        <f t="shared" si="30"/>
        <v>134332.69230769231</v>
      </c>
      <c r="L156" s="58">
        <f t="shared" si="28"/>
        <v>0.81250305102712106</v>
      </c>
    </row>
    <row r="157" spans="1:12" x14ac:dyDescent="0.25">
      <c r="A157" s="5">
        <v>21</v>
      </c>
      <c r="B157" s="1" t="s">
        <v>20</v>
      </c>
      <c r="C157" s="2" t="s">
        <v>108</v>
      </c>
      <c r="D157" s="5">
        <v>96</v>
      </c>
      <c r="E157" s="16">
        <v>2128025</v>
      </c>
      <c r="F157" s="16">
        <v>4836439</v>
      </c>
      <c r="G157" s="58">
        <f t="shared" si="29"/>
        <v>127.27359875941309</v>
      </c>
      <c r="H157" s="58">
        <f t="shared" si="27"/>
        <v>25.327926128300366</v>
      </c>
      <c r="I157" s="16">
        <v>1042359</v>
      </c>
      <c r="J157" s="16">
        <v>584584</v>
      </c>
      <c r="K157" s="58">
        <f t="shared" si="30"/>
        <v>-43.917210864970698</v>
      </c>
      <c r="L157" s="58">
        <f t="shared" si="28"/>
        <v>6.794596718140884</v>
      </c>
    </row>
    <row r="158" spans="1:12" x14ac:dyDescent="0.25">
      <c r="A158" s="5">
        <v>22</v>
      </c>
      <c r="B158" s="1" t="s">
        <v>21</v>
      </c>
      <c r="C158" s="2" t="s">
        <v>109</v>
      </c>
      <c r="D158" s="5">
        <v>4</v>
      </c>
      <c r="E158" s="16">
        <v>383</v>
      </c>
      <c r="F158" s="16">
        <v>5650</v>
      </c>
      <c r="G158" s="58">
        <f t="shared" si="29"/>
        <v>1375.1958224543082</v>
      </c>
      <c r="H158" s="58">
        <f t="shared" si="27"/>
        <v>2.9588460151135379E-2</v>
      </c>
      <c r="I158" s="16">
        <v>392</v>
      </c>
      <c r="J158" s="16">
        <v>409</v>
      </c>
      <c r="K158" s="58">
        <f t="shared" si="30"/>
        <v>4.3367346938775455</v>
      </c>
      <c r="L158" s="58">
        <f t="shared" si="28"/>
        <v>4.7537908285543596E-3</v>
      </c>
    </row>
    <row r="159" spans="1:12" x14ac:dyDescent="0.25">
      <c r="A159" s="5">
        <v>23</v>
      </c>
      <c r="B159" s="1" t="s">
        <v>22</v>
      </c>
      <c r="C159" s="2" t="s">
        <v>110</v>
      </c>
      <c r="D159" s="5">
        <v>95</v>
      </c>
      <c r="E159" s="16">
        <v>1727417</v>
      </c>
      <c r="F159" s="16">
        <v>1099625</v>
      </c>
      <c r="G159" s="58">
        <f t="shared" si="29"/>
        <v>-36.342817049965348</v>
      </c>
      <c r="H159" s="58">
        <f t="shared" si="27"/>
        <v>5.7586213263172112</v>
      </c>
      <c r="I159" s="16">
        <v>1488942</v>
      </c>
      <c r="J159" s="16">
        <v>1035193</v>
      </c>
      <c r="K159" s="58">
        <f t="shared" si="30"/>
        <v>-30.474592025747143</v>
      </c>
      <c r="L159" s="58">
        <f t="shared" si="28"/>
        <v>12.032007308517539</v>
      </c>
    </row>
    <row r="160" spans="1:12" x14ac:dyDescent="0.25">
      <c r="A160" s="5">
        <v>24</v>
      </c>
      <c r="B160" s="1" t="s">
        <v>23</v>
      </c>
      <c r="C160" s="2" t="s">
        <v>111</v>
      </c>
      <c r="D160" s="5">
        <v>20</v>
      </c>
      <c r="E160" s="16">
        <v>74344</v>
      </c>
      <c r="F160" s="16">
        <v>83404</v>
      </c>
      <c r="G160" s="58">
        <f t="shared" si="29"/>
        <v>12.186592058538693</v>
      </c>
      <c r="H160" s="58">
        <f t="shared" si="27"/>
        <v>0.43677804078677795</v>
      </c>
      <c r="I160" s="16">
        <v>40068</v>
      </c>
      <c r="J160" s="16">
        <v>29152</v>
      </c>
      <c r="K160" s="58">
        <f t="shared" si="30"/>
        <v>-27.243685734251784</v>
      </c>
      <c r="L160" s="58">
        <f t="shared" si="28"/>
        <v>0.33883254335945401</v>
      </c>
    </row>
    <row r="161" spans="1:12" x14ac:dyDescent="0.25">
      <c r="A161" s="5">
        <v>25</v>
      </c>
      <c r="B161" s="1" t="s">
        <v>24</v>
      </c>
      <c r="C161" s="2" t="s">
        <v>112</v>
      </c>
      <c r="D161" s="5">
        <v>43</v>
      </c>
      <c r="E161" s="16">
        <v>151103</v>
      </c>
      <c r="F161" s="16">
        <v>412687</v>
      </c>
      <c r="G161" s="58">
        <f t="shared" si="29"/>
        <v>173.1163510982575</v>
      </c>
      <c r="H161" s="58">
        <f t="shared" si="27"/>
        <v>2.16119873529055</v>
      </c>
      <c r="I161" s="16">
        <v>221705</v>
      </c>
      <c r="J161" s="16">
        <v>123580</v>
      </c>
      <c r="K161" s="58">
        <f t="shared" si="30"/>
        <v>-44.259263435646467</v>
      </c>
      <c r="L161" s="58">
        <f t="shared" si="28"/>
        <v>1.4363654537719994</v>
      </c>
    </row>
    <row r="162" spans="1:12" x14ac:dyDescent="0.25">
      <c r="A162" s="5">
        <v>26</v>
      </c>
      <c r="B162" s="1" t="s">
        <v>25</v>
      </c>
      <c r="C162" s="2" t="s">
        <v>113</v>
      </c>
      <c r="D162" s="5">
        <v>50</v>
      </c>
      <c r="E162" s="16">
        <v>642390</v>
      </c>
      <c r="F162" s="16">
        <v>292484.5</v>
      </c>
      <c r="G162" s="58">
        <f t="shared" si="29"/>
        <v>-54.469325487632126</v>
      </c>
      <c r="H162" s="58">
        <f t="shared" si="27"/>
        <v>1.5317107916946471</v>
      </c>
      <c r="I162" s="16">
        <v>373072</v>
      </c>
      <c r="J162" s="16">
        <v>223306.5</v>
      </c>
      <c r="K162" s="58">
        <f t="shared" si="30"/>
        <v>-40.143859630312647</v>
      </c>
      <c r="L162" s="58">
        <f t="shared" si="28"/>
        <v>2.595482620187223</v>
      </c>
    </row>
    <row r="163" spans="1:12" x14ac:dyDescent="0.25">
      <c r="A163" s="5">
        <v>27</v>
      </c>
      <c r="B163" s="1" t="s">
        <v>26</v>
      </c>
      <c r="C163" s="2" t="s">
        <v>114</v>
      </c>
      <c r="D163" s="5">
        <v>101</v>
      </c>
      <c r="E163" s="16">
        <v>914196.6</v>
      </c>
      <c r="F163" s="16">
        <v>929795.5</v>
      </c>
      <c r="G163" s="58">
        <f t="shared" si="29"/>
        <v>1.7062959980380583</v>
      </c>
      <c r="H163" s="58">
        <f t="shared" si="27"/>
        <v>4.8692419646823009</v>
      </c>
      <c r="I163" s="16">
        <v>671682</v>
      </c>
      <c r="J163" s="16">
        <v>932347.5</v>
      </c>
      <c r="K163" s="58">
        <f t="shared" si="30"/>
        <v>38.807873368647648</v>
      </c>
      <c r="L163" s="58">
        <f t="shared" si="28"/>
        <v>10.836638128424415</v>
      </c>
    </row>
    <row r="164" spans="1:12" x14ac:dyDescent="0.25">
      <c r="A164" s="5">
        <v>28</v>
      </c>
      <c r="B164" s="1" t="s">
        <v>27</v>
      </c>
      <c r="C164" s="2" t="s">
        <v>115</v>
      </c>
      <c r="D164" s="5">
        <v>4</v>
      </c>
      <c r="E164" s="16">
        <v>84</v>
      </c>
      <c r="F164" s="16">
        <v>15644</v>
      </c>
      <c r="G164" s="58">
        <f t="shared" si="29"/>
        <v>18523.809523809523</v>
      </c>
      <c r="H164" s="58">
        <f t="shared" si="27"/>
        <v>8.1925994797232199E-2</v>
      </c>
      <c r="I164" s="16">
        <v>1442</v>
      </c>
      <c r="J164" s="16">
        <v>5444</v>
      </c>
      <c r="K164" s="58">
        <f t="shared" si="30"/>
        <v>277.53120665742028</v>
      </c>
      <c r="L164" s="58">
        <f t="shared" si="28"/>
        <v>6.3275396749755339E-2</v>
      </c>
    </row>
    <row r="165" spans="1:12" x14ac:dyDescent="0.25">
      <c r="A165" s="5">
        <v>29</v>
      </c>
      <c r="B165" s="1" t="s">
        <v>28</v>
      </c>
      <c r="C165" s="2" t="s">
        <v>116</v>
      </c>
      <c r="D165" s="5">
        <v>0</v>
      </c>
      <c r="E165" s="16">
        <v>0</v>
      </c>
      <c r="F165" s="16">
        <v>0</v>
      </c>
      <c r="G165" s="58" t="e">
        <f t="shared" si="29"/>
        <v>#DIV/0!</v>
      </c>
      <c r="H165" s="58">
        <f t="shared" si="27"/>
        <v>0</v>
      </c>
      <c r="I165" s="16">
        <v>0</v>
      </c>
      <c r="J165" s="16">
        <v>0</v>
      </c>
      <c r="K165" s="58" t="e">
        <f t="shared" si="30"/>
        <v>#DIV/0!</v>
      </c>
      <c r="L165" s="58">
        <f t="shared" si="28"/>
        <v>0</v>
      </c>
    </row>
    <row r="166" spans="1:12" x14ac:dyDescent="0.25">
      <c r="A166" s="5">
        <v>30</v>
      </c>
      <c r="B166" s="1" t="s">
        <v>29</v>
      </c>
      <c r="C166" s="2" t="s">
        <v>117</v>
      </c>
      <c r="D166" s="5">
        <v>9</v>
      </c>
      <c r="E166" s="16">
        <v>18800</v>
      </c>
      <c r="F166" s="16">
        <v>31612</v>
      </c>
      <c r="G166" s="58">
        <f t="shared" si="29"/>
        <v>68.14893617021275</v>
      </c>
      <c r="H166" s="58">
        <f t="shared" si="27"/>
        <v>0.16554874376950296</v>
      </c>
      <c r="I166" s="16">
        <v>14484</v>
      </c>
      <c r="J166" s="16">
        <v>12407</v>
      </c>
      <c r="K166" s="58">
        <f t="shared" si="30"/>
        <v>-14.339961336647335</v>
      </c>
      <c r="L166" s="58">
        <f t="shared" si="28"/>
        <v>0.14420607043978956</v>
      </c>
    </row>
    <row r="167" spans="1:12" x14ac:dyDescent="0.25">
      <c r="A167" s="5">
        <v>31</v>
      </c>
      <c r="B167" s="1" t="s">
        <v>30</v>
      </c>
      <c r="C167" s="2" t="s">
        <v>118</v>
      </c>
      <c r="D167" s="5">
        <v>30</v>
      </c>
      <c r="E167" s="16">
        <v>100199</v>
      </c>
      <c r="F167" s="16">
        <v>84804</v>
      </c>
      <c r="G167" s="58">
        <f t="shared" si="29"/>
        <v>-15.364424794658632</v>
      </c>
      <c r="H167" s="58">
        <f t="shared" si="27"/>
        <v>0.44410969462953714</v>
      </c>
      <c r="I167" s="16">
        <v>82618</v>
      </c>
      <c r="J167" s="16">
        <v>53342</v>
      </c>
      <c r="K167" s="58">
        <f t="shared" si="30"/>
        <v>-35.435377278559159</v>
      </c>
      <c r="L167" s="58">
        <f t="shared" si="28"/>
        <v>0.619991956911361</v>
      </c>
    </row>
    <row r="168" spans="1:12" x14ac:dyDescent="0.25">
      <c r="A168" s="5">
        <v>32</v>
      </c>
      <c r="B168" s="1" t="s">
        <v>31</v>
      </c>
      <c r="C168" s="2" t="s">
        <v>119</v>
      </c>
      <c r="D168" s="5">
        <v>2</v>
      </c>
      <c r="E168" s="16">
        <v>0</v>
      </c>
      <c r="F168" s="16">
        <v>1725</v>
      </c>
      <c r="G168" s="58" t="e">
        <f t="shared" si="29"/>
        <v>#DIV/0!</v>
      </c>
      <c r="H168" s="58">
        <f t="shared" si="27"/>
        <v>9.0336449133997399E-3</v>
      </c>
      <c r="I168" s="16">
        <v>0</v>
      </c>
      <c r="J168" s="16">
        <v>78440</v>
      </c>
      <c r="K168" s="58" t="e">
        <f t="shared" si="30"/>
        <v>#DIV/0!</v>
      </c>
      <c r="L168" s="58">
        <f t="shared" si="28"/>
        <v>0.91170501856186781</v>
      </c>
    </row>
    <row r="169" spans="1:12" x14ac:dyDescent="0.25">
      <c r="A169" s="5">
        <v>33</v>
      </c>
      <c r="B169" s="1" t="s">
        <v>32</v>
      </c>
      <c r="C169" s="2" t="s">
        <v>120</v>
      </c>
      <c r="D169" s="5">
        <v>2</v>
      </c>
      <c r="E169" s="16">
        <v>0</v>
      </c>
      <c r="F169" s="16">
        <v>99916</v>
      </c>
      <c r="G169" s="58" t="e">
        <f t="shared" si="29"/>
        <v>#DIV/0!</v>
      </c>
      <c r="H169" s="58">
        <f t="shared" ref="H169:H200" si="31">F169/$F$225*100</f>
        <v>0.52324966096652081</v>
      </c>
      <c r="I169" s="16">
        <v>0</v>
      </c>
      <c r="J169" s="16">
        <v>27135</v>
      </c>
      <c r="K169" s="58" t="e">
        <f t="shared" si="30"/>
        <v>#DIV/0!</v>
      </c>
      <c r="L169" s="58">
        <f t="shared" ref="L169:L200" si="32">J169/$J$225*100</f>
        <v>0.31538903210959057</v>
      </c>
    </row>
    <row r="170" spans="1:12" x14ac:dyDescent="0.25">
      <c r="A170" s="5">
        <v>34</v>
      </c>
      <c r="B170" s="1" t="s">
        <v>33</v>
      </c>
      <c r="C170" s="2" t="s">
        <v>121</v>
      </c>
      <c r="D170" s="5">
        <v>0</v>
      </c>
      <c r="E170" s="16">
        <v>0</v>
      </c>
      <c r="F170" s="16">
        <v>0</v>
      </c>
      <c r="G170" s="58" t="e">
        <f t="shared" si="29"/>
        <v>#DIV/0!</v>
      </c>
      <c r="H170" s="58">
        <f t="shared" si="31"/>
        <v>0</v>
      </c>
      <c r="I170" s="16">
        <v>0</v>
      </c>
      <c r="J170" s="16">
        <v>0</v>
      </c>
      <c r="K170" s="58" t="e">
        <f t="shared" si="30"/>
        <v>#DIV/0!</v>
      </c>
      <c r="L170" s="58">
        <f t="shared" si="32"/>
        <v>0</v>
      </c>
    </row>
    <row r="171" spans="1:12" x14ac:dyDescent="0.25">
      <c r="A171" s="5">
        <v>35</v>
      </c>
      <c r="B171" s="1" t="s">
        <v>34</v>
      </c>
      <c r="C171" s="2" t="s">
        <v>122</v>
      </c>
      <c r="D171" s="5">
        <v>2</v>
      </c>
      <c r="E171" s="16">
        <v>0</v>
      </c>
      <c r="F171" s="16">
        <v>10396</v>
      </c>
      <c r="G171" s="58" t="e">
        <f t="shared" si="29"/>
        <v>#DIV/0!</v>
      </c>
      <c r="H171" s="58">
        <f t="shared" si="31"/>
        <v>5.4442766678089102E-2</v>
      </c>
      <c r="I171" s="16">
        <v>0</v>
      </c>
      <c r="J171" s="16">
        <v>5853</v>
      </c>
      <c r="K171" s="58" t="e">
        <f t="shared" si="30"/>
        <v>#DIV/0!</v>
      </c>
      <c r="L171" s="58">
        <f t="shared" si="32"/>
        <v>6.8029187578309697E-2</v>
      </c>
    </row>
    <row r="172" spans="1:12" x14ac:dyDescent="0.25">
      <c r="A172" s="5">
        <v>36</v>
      </c>
      <c r="B172" s="1" t="s">
        <v>35</v>
      </c>
      <c r="C172" s="2" t="s">
        <v>123</v>
      </c>
      <c r="D172" s="5">
        <v>1</v>
      </c>
      <c r="E172" s="16">
        <v>3951</v>
      </c>
      <c r="F172" s="16">
        <v>2465</v>
      </c>
      <c r="G172" s="58">
        <f t="shared" si="29"/>
        <v>-37.610731460389779</v>
      </c>
      <c r="H172" s="58">
        <f t="shared" si="31"/>
        <v>1.2908947658858179E-2</v>
      </c>
      <c r="I172" s="16">
        <v>4489</v>
      </c>
      <c r="J172" s="16">
        <v>3</v>
      </c>
      <c r="K172" s="58">
        <f t="shared" si="30"/>
        <v>-99.933169971040314</v>
      </c>
      <c r="L172" s="58">
        <f t="shared" si="32"/>
        <v>3.4868881383039312E-5</v>
      </c>
    </row>
    <row r="173" spans="1:12" x14ac:dyDescent="0.25">
      <c r="A173" s="5">
        <v>37</v>
      </c>
      <c r="B173" s="1" t="s">
        <v>36</v>
      </c>
      <c r="C173" s="2" t="s">
        <v>124</v>
      </c>
      <c r="D173" s="5">
        <v>0</v>
      </c>
      <c r="E173" s="16">
        <v>0</v>
      </c>
      <c r="F173" s="16">
        <v>0</v>
      </c>
      <c r="G173" s="58" t="e">
        <f t="shared" si="29"/>
        <v>#DIV/0!</v>
      </c>
      <c r="H173" s="58">
        <f t="shared" si="31"/>
        <v>0</v>
      </c>
      <c r="I173" s="16">
        <v>0</v>
      </c>
      <c r="J173" s="16">
        <v>0</v>
      </c>
      <c r="K173" s="58" t="e">
        <f t="shared" si="30"/>
        <v>#DIV/0!</v>
      </c>
      <c r="L173" s="58">
        <f t="shared" si="32"/>
        <v>0</v>
      </c>
    </row>
    <row r="174" spans="1:12" x14ac:dyDescent="0.25">
      <c r="A174" s="5">
        <v>38</v>
      </c>
      <c r="B174" s="1" t="s">
        <v>37</v>
      </c>
      <c r="C174" s="2" t="s">
        <v>125</v>
      </c>
      <c r="D174" s="5">
        <v>38</v>
      </c>
      <c r="E174" s="16">
        <v>247673</v>
      </c>
      <c r="F174" s="16">
        <v>378210</v>
      </c>
      <c r="G174" s="58">
        <f t="shared" si="29"/>
        <v>52.70538169279655</v>
      </c>
      <c r="H174" s="58">
        <f t="shared" si="31"/>
        <v>1.9806462856214007</v>
      </c>
      <c r="I174" s="16">
        <v>231279</v>
      </c>
      <c r="J174" s="16">
        <v>262890</v>
      </c>
      <c r="K174" s="58">
        <f t="shared" si="30"/>
        <v>13.667907592128998</v>
      </c>
      <c r="L174" s="58">
        <f t="shared" si="32"/>
        <v>3.0555600755957348</v>
      </c>
    </row>
    <row r="175" spans="1:12" x14ac:dyDescent="0.25">
      <c r="A175" s="5">
        <v>39</v>
      </c>
      <c r="B175" s="1" t="s">
        <v>38</v>
      </c>
      <c r="C175" s="2" t="s">
        <v>126</v>
      </c>
      <c r="D175" s="5">
        <v>3</v>
      </c>
      <c r="E175" s="16">
        <v>2</v>
      </c>
      <c r="F175" s="16">
        <v>895</v>
      </c>
      <c r="G175" s="58">
        <f t="shared" si="29"/>
        <v>44650</v>
      </c>
      <c r="H175" s="58">
        <f t="shared" si="31"/>
        <v>4.6870215637639231E-3</v>
      </c>
      <c r="I175" s="16">
        <v>2</v>
      </c>
      <c r="J175" s="16">
        <v>650</v>
      </c>
      <c r="K175" s="58">
        <f t="shared" si="30"/>
        <v>32400</v>
      </c>
      <c r="L175" s="58">
        <f t="shared" si="32"/>
        <v>7.5549242996585178E-3</v>
      </c>
    </row>
    <row r="176" spans="1:12" x14ac:dyDescent="0.25">
      <c r="A176" s="5">
        <v>40</v>
      </c>
      <c r="B176" s="1" t="s">
        <v>39</v>
      </c>
      <c r="C176" s="2" t="s">
        <v>127</v>
      </c>
      <c r="D176" s="5">
        <v>2</v>
      </c>
      <c r="E176" s="16">
        <v>32587</v>
      </c>
      <c r="F176" s="16">
        <v>23177</v>
      </c>
      <c r="G176" s="58">
        <f t="shared" si="29"/>
        <v>-28.876545861846751</v>
      </c>
      <c r="H176" s="58">
        <f t="shared" si="31"/>
        <v>0.12137552936687872</v>
      </c>
      <c r="I176" s="16">
        <v>34186</v>
      </c>
      <c r="J176" s="16">
        <v>22339</v>
      </c>
      <c r="K176" s="58">
        <f t="shared" si="30"/>
        <v>-34.654536944948219</v>
      </c>
      <c r="L176" s="58">
        <f t="shared" si="32"/>
        <v>0.25964531373857175</v>
      </c>
    </row>
    <row r="177" spans="1:12" x14ac:dyDescent="0.25">
      <c r="A177" s="5">
        <v>41</v>
      </c>
      <c r="B177" s="1" t="s">
        <v>40</v>
      </c>
      <c r="C177" s="2" t="s">
        <v>128</v>
      </c>
      <c r="D177" s="5">
        <v>1</v>
      </c>
      <c r="E177" s="16">
        <v>2005</v>
      </c>
      <c r="F177" s="16">
        <v>733</v>
      </c>
      <c r="G177" s="58">
        <f t="shared" si="29"/>
        <v>-63.441396508728182</v>
      </c>
      <c r="H177" s="58">
        <f t="shared" si="31"/>
        <v>3.8386444762446431E-3</v>
      </c>
      <c r="I177" s="16">
        <v>2005</v>
      </c>
      <c r="J177" s="16">
        <v>4948</v>
      </c>
      <c r="K177" s="58">
        <f t="shared" si="30"/>
        <v>146.78304239401498</v>
      </c>
      <c r="L177" s="58">
        <f t="shared" si="32"/>
        <v>5.7510408361092842E-2</v>
      </c>
    </row>
    <row r="178" spans="1:12" x14ac:dyDescent="0.25">
      <c r="A178" s="5">
        <v>42</v>
      </c>
      <c r="B178" s="1" t="s">
        <v>41</v>
      </c>
      <c r="C178" s="2" t="s">
        <v>129</v>
      </c>
      <c r="D178" s="5">
        <v>2</v>
      </c>
      <c r="E178" s="16">
        <v>41</v>
      </c>
      <c r="F178" s="16">
        <v>277</v>
      </c>
      <c r="G178" s="58">
        <f t="shared" si="29"/>
        <v>575.60975609756099</v>
      </c>
      <c r="H178" s="58">
        <f t="shared" si="31"/>
        <v>1.4506200817459294E-3</v>
      </c>
      <c r="I178" s="16">
        <v>41</v>
      </c>
      <c r="J178" s="16">
        <v>182</v>
      </c>
      <c r="K178" s="58">
        <f t="shared" si="30"/>
        <v>343.90243902439028</v>
      </c>
      <c r="L178" s="58">
        <f t="shared" si="32"/>
        <v>2.1153788039043851E-3</v>
      </c>
    </row>
    <row r="179" spans="1:12" x14ac:dyDescent="0.25">
      <c r="A179" s="5">
        <v>43</v>
      </c>
      <c r="B179" s="1" t="s">
        <v>42</v>
      </c>
      <c r="C179" s="2" t="s">
        <v>130</v>
      </c>
      <c r="D179" s="5">
        <v>2</v>
      </c>
      <c r="E179" s="16">
        <v>125992</v>
      </c>
      <c r="F179" s="16">
        <v>131570</v>
      </c>
      <c r="G179" s="58">
        <f t="shared" si="29"/>
        <v>4.427265223188769</v>
      </c>
      <c r="H179" s="58">
        <f t="shared" si="31"/>
        <v>0.68901835435130654</v>
      </c>
      <c r="I179" s="16">
        <v>119304</v>
      </c>
      <c r="J179" s="16">
        <v>97149</v>
      </c>
      <c r="K179" s="58">
        <f t="shared" si="30"/>
        <v>-18.570207201770273</v>
      </c>
      <c r="L179" s="58">
        <f t="shared" si="32"/>
        <v>1.1291589858269619</v>
      </c>
    </row>
    <row r="180" spans="1:12" x14ac:dyDescent="0.25">
      <c r="A180" s="5">
        <v>44</v>
      </c>
      <c r="B180" s="1" t="s">
        <v>43</v>
      </c>
      <c r="C180" s="2" t="s">
        <v>131</v>
      </c>
      <c r="D180" s="5">
        <v>0</v>
      </c>
      <c r="E180" s="16">
        <v>0</v>
      </c>
      <c r="F180" s="16">
        <v>0</v>
      </c>
      <c r="G180" s="58" t="e">
        <f t="shared" si="29"/>
        <v>#DIV/0!</v>
      </c>
      <c r="H180" s="58">
        <f t="shared" si="31"/>
        <v>0</v>
      </c>
      <c r="I180" s="16">
        <v>0</v>
      </c>
      <c r="J180" s="16">
        <v>0</v>
      </c>
      <c r="K180" s="58" t="e">
        <f t="shared" si="30"/>
        <v>#DIV/0!</v>
      </c>
      <c r="L180" s="58">
        <f t="shared" si="32"/>
        <v>0</v>
      </c>
    </row>
    <row r="181" spans="1:12" x14ac:dyDescent="0.25">
      <c r="A181" s="5">
        <v>45</v>
      </c>
      <c r="B181" s="1" t="s">
        <v>44</v>
      </c>
      <c r="C181" s="2" t="s">
        <v>132</v>
      </c>
      <c r="D181" s="5">
        <v>0</v>
      </c>
      <c r="E181" s="16">
        <v>0</v>
      </c>
      <c r="F181" s="16">
        <v>0</v>
      </c>
      <c r="G181" s="58" t="e">
        <f t="shared" si="29"/>
        <v>#DIV/0!</v>
      </c>
      <c r="H181" s="58">
        <f t="shared" si="31"/>
        <v>0</v>
      </c>
      <c r="I181" s="16">
        <v>0</v>
      </c>
      <c r="J181" s="16">
        <v>0</v>
      </c>
      <c r="K181" s="58" t="e">
        <f t="shared" si="30"/>
        <v>#DIV/0!</v>
      </c>
      <c r="L181" s="58">
        <f t="shared" si="32"/>
        <v>0</v>
      </c>
    </row>
    <row r="182" spans="1:12" x14ac:dyDescent="0.25">
      <c r="A182" s="5">
        <v>46</v>
      </c>
      <c r="B182" s="1" t="s">
        <v>45</v>
      </c>
      <c r="C182" s="2" t="s">
        <v>133</v>
      </c>
      <c r="D182" s="5">
        <v>0</v>
      </c>
      <c r="E182" s="16">
        <v>0</v>
      </c>
      <c r="F182" s="16">
        <v>0</v>
      </c>
      <c r="G182" s="58" t="e">
        <f t="shared" si="29"/>
        <v>#DIV/0!</v>
      </c>
      <c r="H182" s="58">
        <f t="shared" si="31"/>
        <v>0</v>
      </c>
      <c r="I182" s="16">
        <v>0</v>
      </c>
      <c r="J182" s="16">
        <v>0</v>
      </c>
      <c r="K182" s="58" t="e">
        <f t="shared" si="30"/>
        <v>#DIV/0!</v>
      </c>
      <c r="L182" s="58">
        <f t="shared" si="32"/>
        <v>0</v>
      </c>
    </row>
    <row r="183" spans="1:12" x14ac:dyDescent="0.25">
      <c r="A183" s="5">
        <v>47</v>
      </c>
      <c r="B183" s="1" t="s">
        <v>46</v>
      </c>
      <c r="C183" s="2" t="s">
        <v>134</v>
      </c>
      <c r="D183" s="5">
        <v>8</v>
      </c>
      <c r="E183" s="16">
        <v>6883</v>
      </c>
      <c r="F183" s="16">
        <v>102620</v>
      </c>
      <c r="G183" s="58">
        <f t="shared" si="29"/>
        <v>1390.919657126253</v>
      </c>
      <c r="H183" s="58">
        <f t="shared" si="31"/>
        <v>0.53741022667425009</v>
      </c>
      <c r="I183" s="16">
        <v>6208</v>
      </c>
      <c r="J183" s="16">
        <v>26062</v>
      </c>
      <c r="K183" s="58">
        <f t="shared" si="30"/>
        <v>319.81314432989689</v>
      </c>
      <c r="L183" s="58">
        <f t="shared" si="32"/>
        <v>0.30291759553492348</v>
      </c>
    </row>
    <row r="184" spans="1:12" x14ac:dyDescent="0.25">
      <c r="A184" s="5">
        <v>48</v>
      </c>
      <c r="B184" s="1" t="s">
        <v>47</v>
      </c>
      <c r="C184" s="2" t="s">
        <v>135</v>
      </c>
      <c r="D184" s="5">
        <v>0</v>
      </c>
      <c r="E184" s="16">
        <v>0</v>
      </c>
      <c r="F184" s="16">
        <v>0</v>
      </c>
      <c r="G184" s="58" t="e">
        <f t="shared" si="29"/>
        <v>#DIV/0!</v>
      </c>
      <c r="H184" s="58">
        <f t="shared" si="31"/>
        <v>0</v>
      </c>
      <c r="I184" s="16">
        <v>0</v>
      </c>
      <c r="J184" s="16">
        <v>0</v>
      </c>
      <c r="K184" s="58" t="e">
        <f t="shared" si="30"/>
        <v>#DIV/0!</v>
      </c>
      <c r="L184" s="58">
        <f t="shared" si="32"/>
        <v>0</v>
      </c>
    </row>
    <row r="185" spans="1:12" x14ac:dyDescent="0.25">
      <c r="A185" s="5">
        <v>49</v>
      </c>
      <c r="B185" s="1" t="s">
        <v>48</v>
      </c>
      <c r="C185" s="2" t="s">
        <v>136</v>
      </c>
      <c r="D185" s="5">
        <v>0</v>
      </c>
      <c r="E185" s="16">
        <v>0</v>
      </c>
      <c r="F185" s="16">
        <v>0</v>
      </c>
      <c r="G185" s="58" t="e">
        <f t="shared" si="29"/>
        <v>#DIV/0!</v>
      </c>
      <c r="H185" s="58">
        <f t="shared" si="31"/>
        <v>0</v>
      </c>
      <c r="I185" s="16">
        <v>0</v>
      </c>
      <c r="J185" s="16">
        <v>0</v>
      </c>
      <c r="K185" s="58" t="e">
        <f t="shared" si="30"/>
        <v>#DIV/0!</v>
      </c>
      <c r="L185" s="58">
        <f t="shared" si="32"/>
        <v>0</v>
      </c>
    </row>
    <row r="186" spans="1:12" x14ac:dyDescent="0.25">
      <c r="A186" s="5">
        <v>50</v>
      </c>
      <c r="B186" s="1" t="s">
        <v>49</v>
      </c>
      <c r="C186" s="2" t="s">
        <v>137</v>
      </c>
      <c r="D186" s="5">
        <v>2</v>
      </c>
      <c r="E186" s="16">
        <v>6906</v>
      </c>
      <c r="F186" s="16">
        <v>12189</v>
      </c>
      <c r="G186" s="58">
        <f t="shared" si="29"/>
        <v>76.498696785404007</v>
      </c>
      <c r="H186" s="58">
        <f t="shared" si="31"/>
        <v>6.383252049242287E-2</v>
      </c>
      <c r="I186" s="16">
        <v>5113</v>
      </c>
      <c r="J186" s="16">
        <v>3230</v>
      </c>
      <c r="K186" s="58">
        <f t="shared" si="30"/>
        <v>-36.827694113045183</v>
      </c>
      <c r="L186" s="58">
        <f t="shared" si="32"/>
        <v>3.7542162289072326E-2</v>
      </c>
    </row>
    <row r="187" spans="1:12" x14ac:dyDescent="0.25">
      <c r="A187" s="5">
        <v>51</v>
      </c>
      <c r="B187" s="1" t="s">
        <v>50</v>
      </c>
      <c r="C187" s="2" t="s">
        <v>138</v>
      </c>
      <c r="D187" s="5">
        <v>0</v>
      </c>
      <c r="E187" s="16">
        <v>0</v>
      </c>
      <c r="F187" s="16">
        <v>0</v>
      </c>
      <c r="G187" s="58" t="e">
        <f t="shared" si="29"/>
        <v>#DIV/0!</v>
      </c>
      <c r="H187" s="58">
        <f t="shared" si="31"/>
        <v>0</v>
      </c>
      <c r="I187" s="16">
        <v>0</v>
      </c>
      <c r="J187" s="16">
        <v>0</v>
      </c>
      <c r="K187" s="58" t="e">
        <f t="shared" si="30"/>
        <v>#DIV/0!</v>
      </c>
      <c r="L187" s="58">
        <f t="shared" si="32"/>
        <v>0</v>
      </c>
    </row>
    <row r="188" spans="1:12" x14ac:dyDescent="0.25">
      <c r="A188" s="5">
        <v>52</v>
      </c>
      <c r="B188" s="1" t="s">
        <v>51</v>
      </c>
      <c r="C188" s="2" t="s">
        <v>139</v>
      </c>
      <c r="D188" s="5">
        <v>0</v>
      </c>
      <c r="E188" s="16">
        <v>0</v>
      </c>
      <c r="F188" s="16">
        <v>0</v>
      </c>
      <c r="G188" s="58" t="e">
        <f t="shared" si="29"/>
        <v>#DIV/0!</v>
      </c>
      <c r="H188" s="58">
        <f t="shared" si="31"/>
        <v>0</v>
      </c>
      <c r="I188" s="16">
        <v>0</v>
      </c>
      <c r="J188" s="16">
        <v>0</v>
      </c>
      <c r="K188" s="58" t="e">
        <f t="shared" si="30"/>
        <v>#DIV/0!</v>
      </c>
      <c r="L188" s="58">
        <f t="shared" si="32"/>
        <v>0</v>
      </c>
    </row>
    <row r="189" spans="1:12" x14ac:dyDescent="0.25">
      <c r="A189" s="5">
        <v>53</v>
      </c>
      <c r="B189" s="1" t="s">
        <v>52</v>
      </c>
      <c r="C189" s="2" t="s">
        <v>140</v>
      </c>
      <c r="D189" s="5">
        <v>0</v>
      </c>
      <c r="E189" s="16">
        <v>0</v>
      </c>
      <c r="F189" s="16">
        <v>0</v>
      </c>
      <c r="G189" s="58" t="e">
        <f t="shared" si="29"/>
        <v>#DIV/0!</v>
      </c>
      <c r="H189" s="58">
        <f t="shared" si="31"/>
        <v>0</v>
      </c>
      <c r="I189" s="16">
        <v>0</v>
      </c>
      <c r="J189" s="16">
        <v>0</v>
      </c>
      <c r="K189" s="58" t="e">
        <f t="shared" si="30"/>
        <v>#DIV/0!</v>
      </c>
      <c r="L189" s="58">
        <f t="shared" si="32"/>
        <v>0</v>
      </c>
    </row>
    <row r="190" spans="1:12" x14ac:dyDescent="0.25">
      <c r="A190" s="5">
        <v>54</v>
      </c>
      <c r="B190" s="1" t="s">
        <v>53</v>
      </c>
      <c r="C190" s="2" t="s">
        <v>141</v>
      </c>
      <c r="D190" s="5">
        <v>0</v>
      </c>
      <c r="E190" s="16">
        <v>0</v>
      </c>
      <c r="F190" s="16">
        <v>0</v>
      </c>
      <c r="G190" s="58" t="e">
        <f t="shared" si="29"/>
        <v>#DIV/0!</v>
      </c>
      <c r="H190" s="58">
        <f t="shared" si="31"/>
        <v>0</v>
      </c>
      <c r="I190" s="16">
        <v>0</v>
      </c>
      <c r="J190" s="16">
        <v>0</v>
      </c>
      <c r="K190" s="58" t="e">
        <f t="shared" si="30"/>
        <v>#DIV/0!</v>
      </c>
      <c r="L190" s="58">
        <f t="shared" si="32"/>
        <v>0</v>
      </c>
    </row>
    <row r="191" spans="1:12" x14ac:dyDescent="0.25">
      <c r="A191" s="5">
        <v>55</v>
      </c>
      <c r="B191" s="1" t="s">
        <v>54</v>
      </c>
      <c r="C191" s="2" t="s">
        <v>142</v>
      </c>
      <c r="D191" s="5">
        <v>0</v>
      </c>
      <c r="E191" s="16">
        <v>0</v>
      </c>
      <c r="F191" s="16">
        <v>0</v>
      </c>
      <c r="G191" s="58" t="e">
        <f t="shared" si="29"/>
        <v>#DIV/0!</v>
      </c>
      <c r="H191" s="58">
        <f t="shared" si="31"/>
        <v>0</v>
      </c>
      <c r="I191" s="16">
        <v>0</v>
      </c>
      <c r="J191" s="16">
        <v>0</v>
      </c>
      <c r="K191" s="58" t="e">
        <f t="shared" si="30"/>
        <v>#DIV/0!</v>
      </c>
      <c r="L191" s="58">
        <f t="shared" si="32"/>
        <v>0</v>
      </c>
    </row>
    <row r="192" spans="1:12" x14ac:dyDescent="0.25">
      <c r="A192" s="5">
        <v>56</v>
      </c>
      <c r="B192" s="1" t="s">
        <v>55</v>
      </c>
      <c r="C192" s="2" t="s">
        <v>143</v>
      </c>
      <c r="D192" s="5">
        <v>1</v>
      </c>
      <c r="E192" s="16">
        <v>731</v>
      </c>
      <c r="F192" s="16">
        <v>938</v>
      </c>
      <c r="G192" s="58">
        <f t="shared" si="29"/>
        <v>28.317373461012295</v>
      </c>
      <c r="H192" s="58">
        <f t="shared" si="31"/>
        <v>4.9122080746486704E-3</v>
      </c>
      <c r="I192" s="16">
        <v>414</v>
      </c>
      <c r="J192" s="16">
        <v>3</v>
      </c>
      <c r="K192" s="58">
        <f t="shared" si="30"/>
        <v>-99.275362318840578</v>
      </c>
      <c r="L192" s="58">
        <f t="shared" si="32"/>
        <v>3.4868881383039312E-5</v>
      </c>
    </row>
    <row r="193" spans="1:12" x14ac:dyDescent="0.25">
      <c r="A193" s="5">
        <v>57</v>
      </c>
      <c r="B193" s="1" t="s">
        <v>56</v>
      </c>
      <c r="C193" s="2" t="s">
        <v>144</v>
      </c>
      <c r="D193" s="5">
        <v>0</v>
      </c>
      <c r="E193" s="16">
        <v>0</v>
      </c>
      <c r="F193" s="16">
        <v>0</v>
      </c>
      <c r="G193" s="58" t="e">
        <f t="shared" si="29"/>
        <v>#DIV/0!</v>
      </c>
      <c r="H193" s="58">
        <f t="shared" si="31"/>
        <v>0</v>
      </c>
      <c r="I193" s="16">
        <v>0</v>
      </c>
      <c r="J193" s="16">
        <v>0</v>
      </c>
      <c r="K193" s="58" t="e">
        <f t="shared" si="30"/>
        <v>#DIV/0!</v>
      </c>
      <c r="L193" s="58">
        <f t="shared" si="32"/>
        <v>0</v>
      </c>
    </row>
    <row r="194" spans="1:12" x14ac:dyDescent="0.25">
      <c r="A194" s="5">
        <v>58</v>
      </c>
      <c r="B194" s="1" t="s">
        <v>57</v>
      </c>
      <c r="C194" s="2" t="s">
        <v>145</v>
      </c>
      <c r="D194" s="5">
        <v>0</v>
      </c>
      <c r="E194" s="16">
        <v>0</v>
      </c>
      <c r="F194" s="16">
        <v>0</v>
      </c>
      <c r="G194" s="58" t="e">
        <f t="shared" si="29"/>
        <v>#DIV/0!</v>
      </c>
      <c r="H194" s="58">
        <f t="shared" si="31"/>
        <v>0</v>
      </c>
      <c r="I194" s="16">
        <v>0</v>
      </c>
      <c r="J194" s="16">
        <v>0</v>
      </c>
      <c r="K194" s="58" t="e">
        <f t="shared" si="30"/>
        <v>#DIV/0!</v>
      </c>
      <c r="L194" s="58">
        <f t="shared" si="32"/>
        <v>0</v>
      </c>
    </row>
    <row r="195" spans="1:12" x14ac:dyDescent="0.25">
      <c r="A195" s="5">
        <v>59</v>
      </c>
      <c r="B195" s="1" t="s">
        <v>58</v>
      </c>
      <c r="C195" s="2" t="s">
        <v>146</v>
      </c>
      <c r="D195" s="5">
        <v>1</v>
      </c>
      <c r="E195" s="16">
        <v>1503</v>
      </c>
      <c r="F195" s="16">
        <v>1788</v>
      </c>
      <c r="G195" s="58">
        <f t="shared" si="29"/>
        <v>18.962075848303385</v>
      </c>
      <c r="H195" s="58">
        <f t="shared" si="31"/>
        <v>9.3635693363239049E-3</v>
      </c>
      <c r="I195" s="16">
        <v>1214</v>
      </c>
      <c r="J195" s="16">
        <v>114</v>
      </c>
      <c r="K195" s="58">
        <f t="shared" si="30"/>
        <v>-90.609555189456344</v>
      </c>
      <c r="L195" s="58">
        <f t="shared" si="32"/>
        <v>1.325017492555494E-3</v>
      </c>
    </row>
    <row r="196" spans="1:12" x14ac:dyDescent="0.25">
      <c r="A196" s="5">
        <v>60</v>
      </c>
      <c r="B196" s="1" t="s">
        <v>59</v>
      </c>
      <c r="C196" s="2" t="s">
        <v>147</v>
      </c>
      <c r="D196" s="5">
        <v>10</v>
      </c>
      <c r="E196" s="16">
        <v>111088</v>
      </c>
      <c r="F196" s="16">
        <v>237566</v>
      </c>
      <c r="G196" s="58">
        <f t="shared" si="29"/>
        <v>113.85388160737432</v>
      </c>
      <c r="H196" s="58">
        <f t="shared" si="31"/>
        <v>1.2441083405778102</v>
      </c>
      <c r="I196" s="16">
        <v>81083</v>
      </c>
      <c r="J196" s="16">
        <v>31800</v>
      </c>
      <c r="K196" s="58">
        <f t="shared" si="30"/>
        <v>-60.780928184699626</v>
      </c>
      <c r="L196" s="58">
        <f t="shared" si="32"/>
        <v>0.36961014266021669</v>
      </c>
    </row>
    <row r="197" spans="1:12" x14ac:dyDescent="0.25">
      <c r="A197" s="5">
        <v>61</v>
      </c>
      <c r="B197" s="1" t="s">
        <v>60</v>
      </c>
      <c r="C197" s="2" t="s">
        <v>148</v>
      </c>
      <c r="D197" s="5">
        <v>0</v>
      </c>
      <c r="E197" s="16">
        <v>0</v>
      </c>
      <c r="F197" s="16">
        <v>0</v>
      </c>
      <c r="G197" s="58" t="e">
        <f t="shared" si="29"/>
        <v>#DIV/0!</v>
      </c>
      <c r="H197" s="58">
        <f t="shared" si="31"/>
        <v>0</v>
      </c>
      <c r="I197" s="16">
        <v>0</v>
      </c>
      <c r="J197" s="16">
        <v>0</v>
      </c>
      <c r="K197" s="58" t="e">
        <f t="shared" si="30"/>
        <v>#DIV/0!</v>
      </c>
      <c r="L197" s="58">
        <f t="shared" si="32"/>
        <v>0</v>
      </c>
    </row>
    <row r="198" spans="1:12" x14ac:dyDescent="0.25">
      <c r="A198" s="5">
        <v>62</v>
      </c>
      <c r="B198" s="1" t="s">
        <v>61</v>
      </c>
      <c r="C198" s="2" t="s">
        <v>149</v>
      </c>
      <c r="D198" s="5">
        <v>0</v>
      </c>
      <c r="E198" s="16">
        <v>0</v>
      </c>
      <c r="F198" s="16">
        <v>0</v>
      </c>
      <c r="G198" s="58" t="e">
        <f t="shared" si="29"/>
        <v>#DIV/0!</v>
      </c>
      <c r="H198" s="58">
        <f t="shared" si="31"/>
        <v>0</v>
      </c>
      <c r="I198" s="16">
        <v>0</v>
      </c>
      <c r="J198" s="16">
        <v>0</v>
      </c>
      <c r="K198" s="58" t="e">
        <f t="shared" si="30"/>
        <v>#DIV/0!</v>
      </c>
      <c r="L198" s="58">
        <f t="shared" si="32"/>
        <v>0</v>
      </c>
    </row>
    <row r="199" spans="1:12" x14ac:dyDescent="0.25">
      <c r="A199" s="5">
        <v>63</v>
      </c>
      <c r="B199" s="1" t="s">
        <v>62</v>
      </c>
      <c r="C199" s="2" t="s">
        <v>150</v>
      </c>
      <c r="D199" s="5">
        <v>0</v>
      </c>
      <c r="E199" s="16">
        <v>0</v>
      </c>
      <c r="F199" s="16">
        <v>0</v>
      </c>
      <c r="G199" s="58" t="e">
        <f t="shared" si="29"/>
        <v>#DIV/0!</v>
      </c>
      <c r="H199" s="58">
        <f t="shared" si="31"/>
        <v>0</v>
      </c>
      <c r="I199" s="16">
        <v>0</v>
      </c>
      <c r="J199" s="16">
        <v>0</v>
      </c>
      <c r="K199" s="58" t="e">
        <f t="shared" si="30"/>
        <v>#DIV/0!</v>
      </c>
      <c r="L199" s="58">
        <f t="shared" si="32"/>
        <v>0</v>
      </c>
    </row>
    <row r="200" spans="1:12" x14ac:dyDescent="0.25">
      <c r="A200" s="5">
        <v>64</v>
      </c>
      <c r="B200" s="1" t="s">
        <v>63</v>
      </c>
      <c r="C200" s="2" t="s">
        <v>151</v>
      </c>
      <c r="D200" s="5">
        <v>2</v>
      </c>
      <c r="E200" s="16">
        <v>0</v>
      </c>
      <c r="F200" s="16">
        <v>3680</v>
      </c>
      <c r="G200" s="58" t="e">
        <f t="shared" si="29"/>
        <v>#DIV/0!</v>
      </c>
      <c r="H200" s="58">
        <f t="shared" si="31"/>
        <v>1.927177581525278E-2</v>
      </c>
      <c r="I200" s="16">
        <v>3</v>
      </c>
      <c r="J200" s="16">
        <v>840</v>
      </c>
      <c r="K200" s="58">
        <f t="shared" si="30"/>
        <v>27900</v>
      </c>
      <c r="L200" s="58">
        <f t="shared" si="32"/>
        <v>9.7632867872510069E-3</v>
      </c>
    </row>
    <row r="201" spans="1:12" x14ac:dyDescent="0.25">
      <c r="A201" s="5">
        <v>65</v>
      </c>
      <c r="B201" s="1" t="s">
        <v>64</v>
      </c>
      <c r="C201" s="2" t="s">
        <v>152</v>
      </c>
      <c r="D201" s="5">
        <v>0</v>
      </c>
      <c r="E201" s="16">
        <v>0</v>
      </c>
      <c r="F201" s="16">
        <v>0</v>
      </c>
      <c r="G201" s="58" t="e">
        <f t="shared" si="29"/>
        <v>#DIV/0!</v>
      </c>
      <c r="H201" s="58">
        <f t="shared" ref="H201:H224" si="33">F201/$F$225*100</f>
        <v>0</v>
      </c>
      <c r="I201" s="16">
        <v>0</v>
      </c>
      <c r="J201" s="16">
        <v>0</v>
      </c>
      <c r="K201" s="58" t="e">
        <f t="shared" si="30"/>
        <v>#DIV/0!</v>
      </c>
      <c r="L201" s="58">
        <f t="shared" ref="L201:L224" si="34">J201/$J$225*100</f>
        <v>0</v>
      </c>
    </row>
    <row r="202" spans="1:12" x14ac:dyDescent="0.25">
      <c r="A202" s="5">
        <v>66</v>
      </c>
      <c r="B202" s="1" t="s">
        <v>65</v>
      </c>
      <c r="C202" s="2" t="s">
        <v>153</v>
      </c>
      <c r="D202" s="5">
        <v>0</v>
      </c>
      <c r="E202" s="16">
        <v>0</v>
      </c>
      <c r="F202" s="16">
        <v>0</v>
      </c>
      <c r="G202" s="58" t="e">
        <f t="shared" ref="G202:G224" si="35">F202/E202*100-100</f>
        <v>#DIV/0!</v>
      </c>
      <c r="H202" s="58">
        <f t="shared" si="33"/>
        <v>0</v>
      </c>
      <c r="I202" s="16">
        <v>0</v>
      </c>
      <c r="J202" s="16">
        <v>0</v>
      </c>
      <c r="K202" s="58" t="e">
        <f t="shared" ref="K202:K224" si="36">J202/I202*100-100</f>
        <v>#DIV/0!</v>
      </c>
      <c r="L202" s="58">
        <f t="shared" si="34"/>
        <v>0</v>
      </c>
    </row>
    <row r="203" spans="1:12" x14ac:dyDescent="0.25">
      <c r="A203" s="5">
        <v>67</v>
      </c>
      <c r="B203" s="1" t="s">
        <v>66</v>
      </c>
      <c r="C203" s="2" t="s">
        <v>154</v>
      </c>
      <c r="D203" s="5">
        <v>0</v>
      </c>
      <c r="E203" s="16">
        <v>0</v>
      </c>
      <c r="F203" s="16">
        <v>0</v>
      </c>
      <c r="G203" s="58" t="e">
        <f t="shared" si="35"/>
        <v>#DIV/0!</v>
      </c>
      <c r="H203" s="58">
        <f t="shared" si="33"/>
        <v>0</v>
      </c>
      <c r="I203" s="16">
        <v>0</v>
      </c>
      <c r="J203" s="16">
        <v>0</v>
      </c>
      <c r="K203" s="58" t="e">
        <f t="shared" si="36"/>
        <v>#DIV/0!</v>
      </c>
      <c r="L203" s="58">
        <f t="shared" si="34"/>
        <v>0</v>
      </c>
    </row>
    <row r="204" spans="1:12" x14ac:dyDescent="0.25">
      <c r="A204" s="5">
        <v>68</v>
      </c>
      <c r="B204" s="1" t="s">
        <v>67</v>
      </c>
      <c r="C204" s="2" t="s">
        <v>155</v>
      </c>
      <c r="D204" s="5">
        <v>0</v>
      </c>
      <c r="E204" s="16">
        <v>0</v>
      </c>
      <c r="F204" s="16">
        <v>0</v>
      </c>
      <c r="G204" s="58" t="e">
        <f t="shared" si="35"/>
        <v>#DIV/0!</v>
      </c>
      <c r="H204" s="58">
        <f t="shared" si="33"/>
        <v>0</v>
      </c>
      <c r="I204" s="16">
        <v>0</v>
      </c>
      <c r="J204" s="16">
        <v>0</v>
      </c>
      <c r="K204" s="58" t="e">
        <f t="shared" si="36"/>
        <v>#DIV/0!</v>
      </c>
      <c r="L204" s="58">
        <f t="shared" si="34"/>
        <v>0</v>
      </c>
    </row>
    <row r="205" spans="1:12" x14ac:dyDescent="0.25">
      <c r="A205" s="5">
        <v>69</v>
      </c>
      <c r="B205" s="1" t="s">
        <v>68</v>
      </c>
      <c r="C205" s="2" t="s">
        <v>156</v>
      </c>
      <c r="D205" s="5">
        <v>0</v>
      </c>
      <c r="E205" s="16">
        <v>0</v>
      </c>
      <c r="F205" s="16">
        <v>0</v>
      </c>
      <c r="G205" s="58" t="e">
        <f t="shared" si="35"/>
        <v>#DIV/0!</v>
      </c>
      <c r="H205" s="58">
        <f t="shared" si="33"/>
        <v>0</v>
      </c>
      <c r="I205" s="16">
        <v>0</v>
      </c>
      <c r="J205" s="16">
        <v>0</v>
      </c>
      <c r="K205" s="58" t="e">
        <f t="shared" si="36"/>
        <v>#DIV/0!</v>
      </c>
      <c r="L205" s="58">
        <f t="shared" si="34"/>
        <v>0</v>
      </c>
    </row>
    <row r="206" spans="1:12" x14ac:dyDescent="0.25">
      <c r="A206" s="5">
        <v>70</v>
      </c>
      <c r="B206" s="1" t="s">
        <v>69</v>
      </c>
      <c r="C206" s="2" t="s">
        <v>157</v>
      </c>
      <c r="D206" s="5">
        <v>0</v>
      </c>
      <c r="E206" s="16">
        <v>0</v>
      </c>
      <c r="F206" s="16">
        <v>0</v>
      </c>
      <c r="G206" s="58" t="e">
        <f t="shared" si="35"/>
        <v>#DIV/0!</v>
      </c>
      <c r="H206" s="58">
        <f t="shared" si="33"/>
        <v>0</v>
      </c>
      <c r="I206" s="16">
        <v>0</v>
      </c>
      <c r="J206" s="16">
        <v>0</v>
      </c>
      <c r="K206" s="58" t="e">
        <f t="shared" si="36"/>
        <v>#DIV/0!</v>
      </c>
      <c r="L206" s="58">
        <f t="shared" si="34"/>
        <v>0</v>
      </c>
    </row>
    <row r="207" spans="1:12" x14ac:dyDescent="0.25">
      <c r="A207" s="5">
        <v>71</v>
      </c>
      <c r="B207" s="1" t="s">
        <v>70</v>
      </c>
      <c r="C207" s="2" t="s">
        <v>158</v>
      </c>
      <c r="D207" s="5">
        <v>0</v>
      </c>
      <c r="E207" s="16">
        <v>0</v>
      </c>
      <c r="F207" s="16">
        <v>0</v>
      </c>
      <c r="G207" s="58" t="e">
        <f t="shared" si="35"/>
        <v>#DIV/0!</v>
      </c>
      <c r="H207" s="58">
        <f t="shared" si="33"/>
        <v>0</v>
      </c>
      <c r="I207" s="16">
        <v>0</v>
      </c>
      <c r="J207" s="16">
        <v>0</v>
      </c>
      <c r="K207" s="58" t="e">
        <f t="shared" si="36"/>
        <v>#DIV/0!</v>
      </c>
      <c r="L207" s="58">
        <f t="shared" si="34"/>
        <v>0</v>
      </c>
    </row>
    <row r="208" spans="1:12" x14ac:dyDescent="0.25">
      <c r="A208" s="5">
        <v>72</v>
      </c>
      <c r="B208" s="1" t="s">
        <v>71</v>
      </c>
      <c r="C208" s="2" t="s">
        <v>159</v>
      </c>
      <c r="D208" s="5">
        <v>0</v>
      </c>
      <c r="E208" s="16">
        <v>0</v>
      </c>
      <c r="F208" s="16">
        <v>0</v>
      </c>
      <c r="G208" s="58" t="e">
        <f t="shared" si="35"/>
        <v>#DIV/0!</v>
      </c>
      <c r="H208" s="58">
        <f t="shared" si="33"/>
        <v>0</v>
      </c>
      <c r="I208" s="16">
        <v>0</v>
      </c>
      <c r="J208" s="16">
        <v>0</v>
      </c>
      <c r="K208" s="58" t="e">
        <f t="shared" si="36"/>
        <v>#DIV/0!</v>
      </c>
      <c r="L208" s="58">
        <f t="shared" si="34"/>
        <v>0</v>
      </c>
    </row>
    <row r="209" spans="1:12" x14ac:dyDescent="0.25">
      <c r="A209" s="5">
        <v>73</v>
      </c>
      <c r="B209" s="1" t="s">
        <v>72</v>
      </c>
      <c r="C209" s="2" t="s">
        <v>160</v>
      </c>
      <c r="D209" s="5">
        <v>0</v>
      </c>
      <c r="E209" s="16">
        <v>0</v>
      </c>
      <c r="F209" s="16">
        <v>0</v>
      </c>
      <c r="G209" s="58" t="e">
        <f t="shared" si="35"/>
        <v>#DIV/0!</v>
      </c>
      <c r="H209" s="58">
        <f t="shared" si="33"/>
        <v>0</v>
      </c>
      <c r="I209" s="16">
        <v>0</v>
      </c>
      <c r="J209" s="16">
        <v>0</v>
      </c>
      <c r="K209" s="58" t="e">
        <f t="shared" si="36"/>
        <v>#DIV/0!</v>
      </c>
      <c r="L209" s="58">
        <f t="shared" si="34"/>
        <v>0</v>
      </c>
    </row>
    <row r="210" spans="1:12" x14ac:dyDescent="0.25">
      <c r="A210" s="5">
        <v>74</v>
      </c>
      <c r="B210" s="1" t="s">
        <v>73</v>
      </c>
      <c r="C210" s="2" t="s">
        <v>161</v>
      </c>
      <c r="D210" s="5">
        <v>0</v>
      </c>
      <c r="E210" s="16">
        <v>0</v>
      </c>
      <c r="F210" s="16">
        <v>0</v>
      </c>
      <c r="G210" s="58" t="e">
        <f t="shared" si="35"/>
        <v>#DIV/0!</v>
      </c>
      <c r="H210" s="58">
        <f t="shared" si="33"/>
        <v>0</v>
      </c>
      <c r="I210" s="16">
        <v>0</v>
      </c>
      <c r="J210" s="16">
        <v>0</v>
      </c>
      <c r="K210" s="58" t="e">
        <f t="shared" si="36"/>
        <v>#DIV/0!</v>
      </c>
      <c r="L210" s="58">
        <f t="shared" si="34"/>
        <v>0</v>
      </c>
    </row>
    <row r="211" spans="1:12" x14ac:dyDescent="0.25">
      <c r="A211" s="5">
        <v>75</v>
      </c>
      <c r="B211" s="1" t="s">
        <v>74</v>
      </c>
      <c r="C211" s="2" t="s">
        <v>162</v>
      </c>
      <c r="D211" s="5">
        <v>0</v>
      </c>
      <c r="E211" s="16">
        <v>0</v>
      </c>
      <c r="F211" s="16">
        <v>0</v>
      </c>
      <c r="G211" s="58" t="e">
        <f t="shared" si="35"/>
        <v>#DIV/0!</v>
      </c>
      <c r="H211" s="58">
        <f t="shared" si="33"/>
        <v>0</v>
      </c>
      <c r="I211" s="16">
        <v>0</v>
      </c>
      <c r="J211" s="16">
        <v>0</v>
      </c>
      <c r="K211" s="58" t="e">
        <f t="shared" si="36"/>
        <v>#DIV/0!</v>
      </c>
      <c r="L211" s="58">
        <f t="shared" si="34"/>
        <v>0</v>
      </c>
    </row>
    <row r="212" spans="1:12" x14ac:dyDescent="0.25">
      <c r="A212" s="5">
        <v>76</v>
      </c>
      <c r="B212" s="1" t="s">
        <v>75</v>
      </c>
      <c r="C212" s="2" t="s">
        <v>163</v>
      </c>
      <c r="D212" s="5">
        <v>3</v>
      </c>
      <c r="E212" s="16">
        <v>20303</v>
      </c>
      <c r="F212" s="16">
        <v>27747</v>
      </c>
      <c r="G212" s="58">
        <f t="shared" si="35"/>
        <v>36.664532335122885</v>
      </c>
      <c r="H212" s="58">
        <f t="shared" si="33"/>
        <v>0.14530814226788558</v>
      </c>
      <c r="I212" s="16">
        <v>10970</v>
      </c>
      <c r="J212" s="16">
        <v>8605</v>
      </c>
      <c r="K212" s="58">
        <f t="shared" si="36"/>
        <v>-21.558796718322697</v>
      </c>
      <c r="L212" s="58">
        <f t="shared" si="34"/>
        <v>0.10001557476701775</v>
      </c>
    </row>
    <row r="213" spans="1:12" x14ac:dyDescent="0.25">
      <c r="A213" s="5">
        <v>77</v>
      </c>
      <c r="B213" s="1" t="s">
        <v>76</v>
      </c>
      <c r="C213" s="2" t="s">
        <v>164</v>
      </c>
      <c r="D213" s="5">
        <v>0</v>
      </c>
      <c r="E213" s="16">
        <v>0</v>
      </c>
      <c r="F213" s="16">
        <v>0</v>
      </c>
      <c r="G213" s="58" t="e">
        <f t="shared" si="35"/>
        <v>#DIV/0!</v>
      </c>
      <c r="H213" s="58">
        <f t="shared" si="33"/>
        <v>0</v>
      </c>
      <c r="I213" s="16">
        <v>0</v>
      </c>
      <c r="J213" s="16">
        <v>0</v>
      </c>
      <c r="K213" s="58" t="e">
        <f t="shared" si="36"/>
        <v>#DIV/0!</v>
      </c>
      <c r="L213" s="58">
        <f t="shared" si="34"/>
        <v>0</v>
      </c>
    </row>
    <row r="214" spans="1:12" x14ac:dyDescent="0.25">
      <c r="A214" s="5">
        <v>78</v>
      </c>
      <c r="B214" s="1" t="s">
        <v>77</v>
      </c>
      <c r="C214" s="2" t="s">
        <v>165</v>
      </c>
      <c r="D214" s="5">
        <v>0</v>
      </c>
      <c r="E214" s="16">
        <v>0</v>
      </c>
      <c r="F214" s="16">
        <v>0</v>
      </c>
      <c r="G214" s="58" t="e">
        <f t="shared" si="35"/>
        <v>#DIV/0!</v>
      </c>
      <c r="H214" s="58">
        <f t="shared" si="33"/>
        <v>0</v>
      </c>
      <c r="I214" s="16">
        <v>0</v>
      </c>
      <c r="J214" s="16">
        <v>0</v>
      </c>
      <c r="K214" s="58" t="e">
        <f t="shared" si="36"/>
        <v>#DIV/0!</v>
      </c>
      <c r="L214" s="58">
        <f t="shared" si="34"/>
        <v>0</v>
      </c>
    </row>
    <row r="215" spans="1:12" x14ac:dyDescent="0.25">
      <c r="A215" s="5">
        <v>79</v>
      </c>
      <c r="B215" s="1" t="s">
        <v>78</v>
      </c>
      <c r="C215" s="2" t="s">
        <v>166</v>
      </c>
      <c r="D215" s="5">
        <v>0</v>
      </c>
      <c r="E215" s="16">
        <v>0</v>
      </c>
      <c r="F215" s="16">
        <v>0</v>
      </c>
      <c r="G215" s="58" t="e">
        <f t="shared" si="35"/>
        <v>#DIV/0!</v>
      </c>
      <c r="H215" s="58">
        <f t="shared" si="33"/>
        <v>0</v>
      </c>
      <c r="I215" s="16">
        <v>0</v>
      </c>
      <c r="J215" s="16">
        <v>0</v>
      </c>
      <c r="K215" s="58" t="e">
        <f t="shared" si="36"/>
        <v>#DIV/0!</v>
      </c>
      <c r="L215" s="58">
        <f t="shared" si="34"/>
        <v>0</v>
      </c>
    </row>
    <row r="216" spans="1:12" x14ac:dyDescent="0.25">
      <c r="A216" s="5">
        <v>80</v>
      </c>
      <c r="B216" s="1" t="s">
        <v>79</v>
      </c>
      <c r="C216" s="2" t="s">
        <v>167</v>
      </c>
      <c r="D216" s="5">
        <v>0</v>
      </c>
      <c r="E216" s="16">
        <v>0</v>
      </c>
      <c r="F216" s="16">
        <v>0</v>
      </c>
      <c r="G216" s="58" t="e">
        <f t="shared" si="35"/>
        <v>#DIV/0!</v>
      </c>
      <c r="H216" s="58">
        <f t="shared" si="33"/>
        <v>0</v>
      </c>
      <c r="I216" s="16">
        <v>0</v>
      </c>
      <c r="J216" s="16">
        <v>0</v>
      </c>
      <c r="K216" s="58" t="e">
        <f t="shared" si="36"/>
        <v>#DIV/0!</v>
      </c>
      <c r="L216" s="58">
        <f t="shared" si="34"/>
        <v>0</v>
      </c>
    </row>
    <row r="217" spans="1:12" x14ac:dyDescent="0.25">
      <c r="A217" s="5">
        <v>81</v>
      </c>
      <c r="B217" s="1" t="s">
        <v>80</v>
      </c>
      <c r="C217" s="2" t="s">
        <v>168</v>
      </c>
      <c r="D217" s="5">
        <v>0</v>
      </c>
      <c r="E217" s="16">
        <v>0</v>
      </c>
      <c r="F217" s="16">
        <v>0</v>
      </c>
      <c r="G217" s="58" t="e">
        <f t="shared" si="35"/>
        <v>#DIV/0!</v>
      </c>
      <c r="H217" s="58">
        <f t="shared" si="33"/>
        <v>0</v>
      </c>
      <c r="I217" s="16">
        <v>0</v>
      </c>
      <c r="J217" s="16">
        <v>0</v>
      </c>
      <c r="K217" s="58" t="e">
        <f t="shared" si="36"/>
        <v>#DIV/0!</v>
      </c>
      <c r="L217" s="58">
        <f t="shared" si="34"/>
        <v>0</v>
      </c>
    </row>
    <row r="218" spans="1:12" x14ac:dyDescent="0.25">
      <c r="A218" s="5">
        <v>82</v>
      </c>
      <c r="B218" s="1" t="s">
        <v>81</v>
      </c>
      <c r="C218" s="2" t="s">
        <v>169</v>
      </c>
      <c r="D218" s="5">
        <v>1</v>
      </c>
      <c r="E218" s="16">
        <v>0</v>
      </c>
      <c r="F218" s="16">
        <v>4826</v>
      </c>
      <c r="G218" s="58" t="e">
        <f t="shared" si="35"/>
        <v>#DIV/0!</v>
      </c>
      <c r="H218" s="58">
        <f t="shared" si="33"/>
        <v>2.527325817511139E-2</v>
      </c>
      <c r="I218" s="16">
        <v>3</v>
      </c>
      <c r="J218" s="16">
        <v>3</v>
      </c>
      <c r="K218" s="58">
        <f t="shared" si="36"/>
        <v>0</v>
      </c>
      <c r="L218" s="58">
        <f t="shared" si="34"/>
        <v>3.4868881383039312E-5</v>
      </c>
    </row>
    <row r="219" spans="1:12" x14ac:dyDescent="0.25">
      <c r="A219" s="5">
        <v>83</v>
      </c>
      <c r="B219" s="1" t="s">
        <v>82</v>
      </c>
      <c r="C219" s="2" t="s">
        <v>170</v>
      </c>
      <c r="D219" s="5">
        <v>0</v>
      </c>
      <c r="E219" s="16">
        <v>0</v>
      </c>
      <c r="F219" s="16">
        <v>0</v>
      </c>
      <c r="G219" s="58" t="e">
        <f t="shared" si="35"/>
        <v>#DIV/0!</v>
      </c>
      <c r="H219" s="58">
        <f t="shared" si="33"/>
        <v>0</v>
      </c>
      <c r="I219" s="16">
        <v>0</v>
      </c>
      <c r="J219" s="16">
        <v>0</v>
      </c>
      <c r="K219" s="58" t="e">
        <f t="shared" si="36"/>
        <v>#DIV/0!</v>
      </c>
      <c r="L219" s="58">
        <f t="shared" si="34"/>
        <v>0</v>
      </c>
    </row>
    <row r="220" spans="1:12" x14ac:dyDescent="0.25">
      <c r="A220" s="5">
        <v>84</v>
      </c>
      <c r="B220" s="1" t="s">
        <v>83</v>
      </c>
      <c r="C220" s="2" t="s">
        <v>171</v>
      </c>
      <c r="D220" s="5">
        <v>0</v>
      </c>
      <c r="E220" s="16">
        <v>0</v>
      </c>
      <c r="F220" s="16">
        <v>0</v>
      </c>
      <c r="G220" s="58" t="e">
        <f t="shared" si="35"/>
        <v>#DIV/0!</v>
      </c>
      <c r="H220" s="58">
        <f t="shared" si="33"/>
        <v>0</v>
      </c>
      <c r="I220" s="16">
        <v>0</v>
      </c>
      <c r="J220" s="16">
        <v>0</v>
      </c>
      <c r="K220" s="58" t="e">
        <f t="shared" si="36"/>
        <v>#DIV/0!</v>
      </c>
      <c r="L220" s="58">
        <f t="shared" si="34"/>
        <v>0</v>
      </c>
    </row>
    <row r="221" spans="1:12" x14ac:dyDescent="0.25">
      <c r="A221" s="5">
        <v>85</v>
      </c>
      <c r="B221" s="1" t="s">
        <v>84</v>
      </c>
      <c r="C221" s="2" t="s">
        <v>172</v>
      </c>
      <c r="D221" s="5">
        <v>0</v>
      </c>
      <c r="E221" s="16">
        <v>0</v>
      </c>
      <c r="F221" s="16">
        <v>0</v>
      </c>
      <c r="G221" s="58" t="e">
        <f t="shared" si="35"/>
        <v>#DIV/0!</v>
      </c>
      <c r="H221" s="58">
        <f t="shared" si="33"/>
        <v>0</v>
      </c>
      <c r="I221" s="16">
        <v>0</v>
      </c>
      <c r="J221" s="16">
        <v>0</v>
      </c>
      <c r="K221" s="58" t="e">
        <f t="shared" si="36"/>
        <v>#DIV/0!</v>
      </c>
      <c r="L221" s="58">
        <f t="shared" si="34"/>
        <v>0</v>
      </c>
    </row>
    <row r="222" spans="1:12" x14ac:dyDescent="0.25">
      <c r="A222" s="5">
        <v>86</v>
      </c>
      <c r="B222" s="1" t="s">
        <v>85</v>
      </c>
      <c r="C222" s="2" t="s">
        <v>173</v>
      </c>
      <c r="D222" s="5">
        <v>0</v>
      </c>
      <c r="E222" s="16">
        <v>0</v>
      </c>
      <c r="F222" s="16">
        <v>0</v>
      </c>
      <c r="G222" s="58" t="e">
        <f t="shared" si="35"/>
        <v>#DIV/0!</v>
      </c>
      <c r="H222" s="58">
        <f t="shared" si="33"/>
        <v>0</v>
      </c>
      <c r="I222" s="16">
        <v>0</v>
      </c>
      <c r="J222" s="16">
        <v>0</v>
      </c>
      <c r="K222" s="58" t="e">
        <f t="shared" si="36"/>
        <v>#DIV/0!</v>
      </c>
      <c r="L222" s="58">
        <f t="shared" si="34"/>
        <v>0</v>
      </c>
    </row>
    <row r="223" spans="1:12" x14ac:dyDescent="0.25">
      <c r="A223" s="5">
        <v>87</v>
      </c>
      <c r="B223" s="1" t="s">
        <v>86</v>
      </c>
      <c r="C223" s="2" t="s">
        <v>174</v>
      </c>
      <c r="D223" s="5">
        <v>4</v>
      </c>
      <c r="E223" s="16">
        <v>0</v>
      </c>
      <c r="F223" s="16">
        <v>17895</v>
      </c>
      <c r="G223" s="58" t="e">
        <f t="shared" si="35"/>
        <v>#DIV/0!</v>
      </c>
      <c r="H223" s="58">
        <f t="shared" si="33"/>
        <v>9.3714246797268613E-2</v>
      </c>
      <c r="I223" s="16">
        <v>0</v>
      </c>
      <c r="J223" s="16">
        <v>10562</v>
      </c>
      <c r="K223" s="58" t="e">
        <f t="shared" si="36"/>
        <v>#DIV/0!</v>
      </c>
      <c r="L223" s="58">
        <f t="shared" si="34"/>
        <v>0.1227617083892204</v>
      </c>
    </row>
    <row r="224" spans="1:12" x14ac:dyDescent="0.25">
      <c r="A224" s="5">
        <v>88</v>
      </c>
      <c r="B224" s="1" t="s">
        <v>87</v>
      </c>
      <c r="C224" s="21" t="s">
        <v>175</v>
      </c>
      <c r="D224" s="5">
        <v>0</v>
      </c>
      <c r="E224" s="16">
        <v>0</v>
      </c>
      <c r="F224" s="16">
        <v>0</v>
      </c>
      <c r="G224" s="58" t="e">
        <f t="shared" si="35"/>
        <v>#DIV/0!</v>
      </c>
      <c r="H224" s="58">
        <f t="shared" si="33"/>
        <v>0</v>
      </c>
      <c r="I224" s="16">
        <v>0</v>
      </c>
      <c r="J224" s="16">
        <v>0</v>
      </c>
      <c r="K224" s="58" t="e">
        <f t="shared" si="36"/>
        <v>#DIV/0!</v>
      </c>
      <c r="L224" s="58">
        <f t="shared" si="34"/>
        <v>0</v>
      </c>
    </row>
    <row r="225" spans="1:12" x14ac:dyDescent="0.25">
      <c r="B225" s="9" t="s">
        <v>185</v>
      </c>
      <c r="C225" s="9"/>
      <c r="D225" s="11">
        <f>SUM(D137:D224)</f>
        <v>965</v>
      </c>
      <c r="E225" s="11">
        <f>SUM(E137:E224)</f>
        <v>19879226.600000001</v>
      </c>
      <c r="F225" s="11">
        <f>SUM(F137:F224)</f>
        <v>19095282.32</v>
      </c>
      <c r="G225" s="11" t="e">
        <f t="shared" ref="G225:J225" si="37">SUM(G137:G224)</f>
        <v>#DIV/0!</v>
      </c>
      <c r="H225" s="11">
        <f t="shared" si="37"/>
        <v>100</v>
      </c>
      <c r="I225" s="11">
        <f t="shared" si="37"/>
        <v>12324817</v>
      </c>
      <c r="J225" s="11">
        <f t="shared" si="37"/>
        <v>8603660</v>
      </c>
      <c r="K225" s="11"/>
      <c r="L225" s="11">
        <f t="shared" ref="L225" si="38">SUM(L137:L224)</f>
        <v>100.00000000000001</v>
      </c>
    </row>
    <row r="227" spans="1:12" x14ac:dyDescent="0.25">
      <c r="A227" s="90" t="s">
        <v>181</v>
      </c>
      <c r="B227" s="90" t="s">
        <v>245</v>
      </c>
      <c r="C227" s="91" t="s">
        <v>246</v>
      </c>
      <c r="D227" s="96" t="s">
        <v>264</v>
      </c>
      <c r="E227" s="106" t="s">
        <v>243</v>
      </c>
      <c r="F227" s="107"/>
      <c r="G227" s="107"/>
      <c r="H227" s="108"/>
      <c r="I227" s="106" t="s">
        <v>244</v>
      </c>
      <c r="J227" s="107"/>
      <c r="K227" s="107"/>
      <c r="L227" s="108"/>
    </row>
    <row r="228" spans="1:12" x14ac:dyDescent="0.25">
      <c r="A228" s="90"/>
      <c r="B228" s="90"/>
      <c r="C228" s="91"/>
      <c r="D228" s="96"/>
      <c r="E228" s="109"/>
      <c r="F228" s="110"/>
      <c r="G228" s="110"/>
      <c r="H228" s="111"/>
      <c r="I228" s="109"/>
      <c r="J228" s="110"/>
      <c r="K228" s="110"/>
      <c r="L228" s="111"/>
    </row>
    <row r="229" spans="1:12" x14ac:dyDescent="0.25">
      <c r="A229" s="90"/>
      <c r="B229" s="90"/>
      <c r="C229" s="91"/>
      <c r="D229" s="97"/>
      <c r="E229" s="8">
        <v>2022</v>
      </c>
      <c r="F229" s="8">
        <v>2023</v>
      </c>
      <c r="G229" s="6" t="s">
        <v>182</v>
      </c>
      <c r="H229" s="6" t="s">
        <v>233</v>
      </c>
      <c r="I229" s="8">
        <v>2022</v>
      </c>
      <c r="J229" s="8">
        <v>2023</v>
      </c>
      <c r="K229" s="6" t="s">
        <v>182</v>
      </c>
      <c r="L229" s="6" t="s">
        <v>233</v>
      </c>
    </row>
    <row r="230" spans="1:12" x14ac:dyDescent="0.25">
      <c r="A230" s="7">
        <v>1</v>
      </c>
      <c r="B230" s="47" t="s">
        <v>187</v>
      </c>
      <c r="C230" s="48">
        <v>1</v>
      </c>
      <c r="D230" s="60">
        <v>288</v>
      </c>
      <c r="E230" s="28">
        <v>5547327</v>
      </c>
      <c r="F230" s="16">
        <v>4517736</v>
      </c>
      <c r="G230" s="58">
        <f>F230/E230*100-100</f>
        <v>-18.560128148205436</v>
      </c>
      <c r="H230" s="59">
        <f t="shared" ref="H230:H265" si="39">F230/$F$266*100</f>
        <v>23.747094871466306</v>
      </c>
      <c r="I230" s="25">
        <v>3324218</v>
      </c>
      <c r="J230" s="28">
        <v>1900919</v>
      </c>
      <c r="K230" s="58">
        <f>J230/I230*100-100</f>
        <v>-42.816054783410721</v>
      </c>
      <c r="L230" s="59">
        <f t="shared" ref="L230:L265" si="40">J230/$J$266*100</f>
        <v>22.09430637658857</v>
      </c>
    </row>
    <row r="231" spans="1:12" x14ac:dyDescent="0.25">
      <c r="A231" s="7">
        <v>2</v>
      </c>
      <c r="B231" s="47" t="s">
        <v>188</v>
      </c>
      <c r="C231" s="48">
        <v>2</v>
      </c>
      <c r="D231" s="60">
        <v>110</v>
      </c>
      <c r="E231" s="28">
        <v>2422986</v>
      </c>
      <c r="F231" s="16">
        <v>2128110</v>
      </c>
      <c r="G231" s="58">
        <f t="shared" ref="G231:G265" si="41">F231/E231*100-100</f>
        <v>-12.169942376885373</v>
      </c>
      <c r="H231" s="59">
        <f t="shared" si="39"/>
        <v>11.186229134884412</v>
      </c>
      <c r="I231" s="25">
        <v>1256006</v>
      </c>
      <c r="J231" s="28">
        <v>1634901</v>
      </c>
      <c r="K231" s="58">
        <f t="shared" ref="K231:K265" si="42">J231/I231*100-100</f>
        <v>30.166655254831568</v>
      </c>
      <c r="L231" s="59">
        <f t="shared" si="40"/>
        <v>19.002389680670785</v>
      </c>
    </row>
    <row r="232" spans="1:12" x14ac:dyDescent="0.25">
      <c r="A232" s="7">
        <v>3</v>
      </c>
      <c r="B232" s="47" t="s">
        <v>189</v>
      </c>
      <c r="C232" s="48">
        <v>3</v>
      </c>
      <c r="D232" s="60">
        <v>97</v>
      </c>
      <c r="E232" s="28">
        <v>1424495.5</v>
      </c>
      <c r="F232" s="16">
        <v>3920959</v>
      </c>
      <c r="G232" s="58">
        <f t="shared" si="41"/>
        <v>175.2524665750085</v>
      </c>
      <c r="H232" s="59">
        <f t="shared" si="39"/>
        <v>20.610187350506905</v>
      </c>
      <c r="I232" s="25">
        <v>1614875</v>
      </c>
      <c r="J232" s="28">
        <v>813365.5</v>
      </c>
      <c r="K232" s="58">
        <f t="shared" si="42"/>
        <v>-49.632912764145829</v>
      </c>
      <c r="L232" s="59">
        <f t="shared" si="40"/>
        <v>9.4537150468521549</v>
      </c>
    </row>
    <row r="233" spans="1:12" x14ac:dyDescent="0.25">
      <c r="A233" s="7">
        <v>4</v>
      </c>
      <c r="B233" s="47" t="s">
        <v>190</v>
      </c>
      <c r="C233" s="48">
        <v>4</v>
      </c>
      <c r="D233" s="60">
        <v>279</v>
      </c>
      <c r="E233" s="28">
        <v>3912256.3200000003</v>
      </c>
      <c r="F233" s="16">
        <v>3540198.4</v>
      </c>
      <c r="G233" s="58">
        <f t="shared" si="41"/>
        <v>-9.5100599134568</v>
      </c>
      <c r="H233" s="59">
        <f t="shared" si="39"/>
        <v>18.608751655389607</v>
      </c>
      <c r="I233" s="25">
        <v>2246264</v>
      </c>
      <c r="J233" s="28">
        <v>1872865</v>
      </c>
      <c r="K233" s="58">
        <f t="shared" si="42"/>
        <v>-16.623112866519691</v>
      </c>
      <c r="L233" s="59">
        <f t="shared" si="40"/>
        <v>21.768235843815305</v>
      </c>
    </row>
    <row r="234" spans="1:12" x14ac:dyDescent="0.25">
      <c r="A234" s="7">
        <v>5</v>
      </c>
      <c r="B234" s="47" t="s">
        <v>191</v>
      </c>
      <c r="C234" s="48">
        <v>5</v>
      </c>
      <c r="D234" s="60">
        <v>21</v>
      </c>
      <c r="E234" s="28">
        <v>390926</v>
      </c>
      <c r="F234" s="16">
        <v>242067</v>
      </c>
      <c r="G234" s="58">
        <f t="shared" si="41"/>
        <v>-38.078562183124177</v>
      </c>
      <c r="H234" s="59">
        <f t="shared" si="39"/>
        <v>1.2724045881059085</v>
      </c>
      <c r="I234" s="25">
        <v>238087</v>
      </c>
      <c r="J234" s="28">
        <v>306838</v>
      </c>
      <c r="K234" s="58">
        <f t="shared" si="42"/>
        <v>28.876419124101716</v>
      </c>
      <c r="L234" s="59">
        <f t="shared" si="40"/>
        <v>3.5663659419363385</v>
      </c>
    </row>
    <row r="235" spans="1:12" x14ac:dyDescent="0.25">
      <c r="A235" s="7">
        <v>6</v>
      </c>
      <c r="B235" s="47" t="s">
        <v>192</v>
      </c>
      <c r="C235" s="48">
        <v>6</v>
      </c>
      <c r="D235" s="60">
        <v>22</v>
      </c>
      <c r="E235" s="28">
        <v>523281.5</v>
      </c>
      <c r="F235" s="16">
        <v>551950</v>
      </c>
      <c r="G235" s="58">
        <f t="shared" si="41"/>
        <v>5.478599950504659</v>
      </c>
      <c r="H235" s="59">
        <f t="shared" si="39"/>
        <v>2.901278209772733</v>
      </c>
      <c r="I235" s="25">
        <v>260142</v>
      </c>
      <c r="J235" s="28">
        <v>273608.5</v>
      </c>
      <c r="K235" s="58">
        <f t="shared" si="42"/>
        <v>5.1765958591846015</v>
      </c>
      <c r="L235" s="59">
        <f t="shared" si="40"/>
        <v>3.1801407772971038</v>
      </c>
    </row>
    <row r="236" spans="1:12" x14ac:dyDescent="0.25">
      <c r="A236" s="7">
        <v>7</v>
      </c>
      <c r="B236" s="47" t="s">
        <v>193</v>
      </c>
      <c r="C236" s="48">
        <v>7</v>
      </c>
      <c r="D236" s="60">
        <v>14</v>
      </c>
      <c r="E236" s="28">
        <v>105827</v>
      </c>
      <c r="F236" s="16">
        <v>149903</v>
      </c>
      <c r="G236" s="58">
        <f t="shared" si="41"/>
        <v>41.649106560707565</v>
      </c>
      <c r="H236" s="59">
        <f t="shared" si="39"/>
        <v>0.78795236430756777</v>
      </c>
      <c r="I236" s="25">
        <v>116704</v>
      </c>
      <c r="J236" s="28">
        <v>42059</v>
      </c>
      <c r="K236" s="58">
        <f t="shared" si="42"/>
        <v>-63.960961063888128</v>
      </c>
      <c r="L236" s="59">
        <f t="shared" si="40"/>
        <v>0.4888500940297501</v>
      </c>
    </row>
    <row r="237" spans="1:12" x14ac:dyDescent="0.25">
      <c r="A237" s="7">
        <v>8</v>
      </c>
      <c r="B237" s="47" t="s">
        <v>194</v>
      </c>
      <c r="C237" s="48">
        <v>8</v>
      </c>
      <c r="D237" s="60">
        <v>33</v>
      </c>
      <c r="E237" s="28">
        <v>159917</v>
      </c>
      <c r="F237" s="16">
        <v>401130</v>
      </c>
      <c r="G237" s="58">
        <f t="shared" si="41"/>
        <v>150.83637136764696</v>
      </c>
      <c r="H237" s="59">
        <f t="shared" si="39"/>
        <v>2.1085057129923661</v>
      </c>
      <c r="I237" s="25">
        <v>314710</v>
      </c>
      <c r="J237" s="28">
        <v>99106</v>
      </c>
      <c r="K237" s="58">
        <f t="shared" si="42"/>
        <v>-68.508785866353151</v>
      </c>
      <c r="L237" s="59">
        <f t="shared" si="40"/>
        <v>1.1519051194491647</v>
      </c>
    </row>
    <row r="238" spans="1:12" x14ac:dyDescent="0.25">
      <c r="A238" s="7">
        <v>9</v>
      </c>
      <c r="B238" s="47" t="s">
        <v>195</v>
      </c>
      <c r="C238" s="48">
        <v>9</v>
      </c>
      <c r="D238" s="60">
        <v>15</v>
      </c>
      <c r="E238" s="28">
        <v>160423</v>
      </c>
      <c r="F238" s="16">
        <v>127174</v>
      </c>
      <c r="G238" s="58">
        <f t="shared" si="41"/>
        <v>-20.725831084071487</v>
      </c>
      <c r="H238" s="59">
        <f t="shared" si="39"/>
        <v>0.66847930981001458</v>
      </c>
      <c r="I238" s="25">
        <v>71160</v>
      </c>
      <c r="J238" s="28">
        <v>76006</v>
      </c>
      <c r="K238" s="58">
        <f t="shared" si="42"/>
        <v>6.810005621135474</v>
      </c>
      <c r="L238" s="59">
        <f t="shared" si="40"/>
        <v>0.8834147327997619</v>
      </c>
    </row>
    <row r="239" spans="1:12" x14ac:dyDescent="0.25">
      <c r="A239" s="7">
        <v>10</v>
      </c>
      <c r="B239" s="47" t="s">
        <v>196</v>
      </c>
      <c r="C239" s="48">
        <v>10</v>
      </c>
      <c r="D239" s="60">
        <v>17</v>
      </c>
      <c r="E239" s="28">
        <v>1743030</v>
      </c>
      <c r="F239" s="16">
        <v>1469089</v>
      </c>
      <c r="G239" s="58">
        <f t="shared" si="41"/>
        <v>-15.716367475029116</v>
      </c>
      <c r="H239" s="59">
        <f t="shared" si="39"/>
        <v>7.722141324244614</v>
      </c>
      <c r="I239" s="25">
        <v>1417936</v>
      </c>
      <c r="J239" s="28">
        <v>468750</v>
      </c>
      <c r="K239" s="58">
        <f t="shared" si="42"/>
        <v>-66.941385224721003</v>
      </c>
      <c r="L239" s="59">
        <f t="shared" si="40"/>
        <v>5.448262716099892</v>
      </c>
    </row>
    <row r="240" spans="1:12" x14ac:dyDescent="0.25">
      <c r="A240" s="7">
        <v>11</v>
      </c>
      <c r="B240" s="47" t="s">
        <v>197</v>
      </c>
      <c r="C240" s="48">
        <v>11</v>
      </c>
      <c r="D240" s="60">
        <v>6</v>
      </c>
      <c r="E240" s="28">
        <v>1031382</v>
      </c>
      <c r="F240" s="16">
        <v>932943</v>
      </c>
      <c r="G240" s="58">
        <f t="shared" si="41"/>
        <v>-9.5443783195751024</v>
      </c>
      <c r="H240" s="59">
        <f t="shared" si="39"/>
        <v>4.9039354957151966</v>
      </c>
      <c r="I240" s="25">
        <v>756039</v>
      </c>
      <c r="J240" s="28">
        <v>668845</v>
      </c>
      <c r="K240" s="58">
        <f t="shared" si="42"/>
        <v>-11.533002927097684</v>
      </c>
      <c r="L240" s="59">
        <f t="shared" si="40"/>
        <v>7.7739589895463093</v>
      </c>
    </row>
    <row r="241" spans="1:12" x14ac:dyDescent="0.25">
      <c r="A241" s="7">
        <v>12</v>
      </c>
      <c r="B241" s="47" t="s">
        <v>198</v>
      </c>
      <c r="C241" s="48">
        <v>12</v>
      </c>
      <c r="D241" s="60">
        <v>5</v>
      </c>
      <c r="E241" s="28">
        <v>35284</v>
      </c>
      <c r="F241" s="16">
        <v>11502</v>
      </c>
      <c r="G241" s="58">
        <f t="shared" si="41"/>
        <v>-67.401655141140452</v>
      </c>
      <c r="H241" s="59">
        <f t="shared" si="39"/>
        <v>6.0459284298950949E-2</v>
      </c>
      <c r="I241" s="25">
        <v>8844</v>
      </c>
      <c r="J241" s="28">
        <v>8046</v>
      </c>
      <c r="K241" s="58">
        <f t="shared" si="42"/>
        <v>-9.0230664857530485</v>
      </c>
      <c r="L241" s="59">
        <f t="shared" si="40"/>
        <v>9.3518339869311434E-2</v>
      </c>
    </row>
    <row r="242" spans="1:12" x14ac:dyDescent="0.25">
      <c r="A242" s="7">
        <v>13</v>
      </c>
      <c r="B242" s="47" t="s">
        <v>199</v>
      </c>
      <c r="C242" s="48">
        <v>13</v>
      </c>
      <c r="D242" s="60">
        <v>7</v>
      </c>
      <c r="E242" s="28">
        <v>77733</v>
      </c>
      <c r="F242" s="16">
        <v>153699</v>
      </c>
      <c r="G242" s="58">
        <f t="shared" si="41"/>
        <v>97.726834163096754</v>
      </c>
      <c r="H242" s="59">
        <f t="shared" si="39"/>
        <v>0.80790571530729105</v>
      </c>
      <c r="I242" s="25">
        <v>141281</v>
      </c>
      <c r="J242" s="28">
        <v>60866</v>
      </c>
      <c r="K242" s="58">
        <f t="shared" si="42"/>
        <v>-56.918481607576389</v>
      </c>
      <c r="L242" s="59">
        <f t="shared" si="40"/>
        <v>0.70744311142002358</v>
      </c>
    </row>
    <row r="243" spans="1:12" x14ac:dyDescent="0.25">
      <c r="A243" s="7">
        <v>14</v>
      </c>
      <c r="B243" s="47" t="s">
        <v>200</v>
      </c>
      <c r="C243" s="48">
        <v>15</v>
      </c>
      <c r="D243" s="60">
        <v>9</v>
      </c>
      <c r="E243" s="28">
        <v>597628</v>
      </c>
      <c r="F243" s="16">
        <v>266286</v>
      </c>
      <c r="G243" s="58">
        <f t="shared" si="41"/>
        <v>-55.442850736578606</v>
      </c>
      <c r="H243" s="59">
        <f t="shared" si="39"/>
        <v>1.3997097008198967</v>
      </c>
      <c r="I243" s="25">
        <v>186858</v>
      </c>
      <c r="J243" s="28">
        <v>169377</v>
      </c>
      <c r="K243" s="58">
        <f t="shared" si="42"/>
        <v>-9.3552323154480916</v>
      </c>
      <c r="L243" s="59">
        <f t="shared" si="40"/>
        <v>1.9686621740050165</v>
      </c>
    </row>
    <row r="244" spans="1:12" x14ac:dyDescent="0.25">
      <c r="A244" s="7">
        <v>15</v>
      </c>
      <c r="B244" s="47" t="s">
        <v>201</v>
      </c>
      <c r="C244" s="48">
        <v>16</v>
      </c>
      <c r="D244" s="60">
        <v>8</v>
      </c>
      <c r="E244" s="28">
        <v>285458</v>
      </c>
      <c r="F244" s="16">
        <v>123170</v>
      </c>
      <c r="G244" s="58">
        <f t="shared" si="41"/>
        <v>-56.851796061066779</v>
      </c>
      <c r="H244" s="59">
        <f t="shared" si="39"/>
        <v>0.64743262450893657</v>
      </c>
      <c r="I244" s="25">
        <v>63699</v>
      </c>
      <c r="J244" s="28">
        <v>29609</v>
      </c>
      <c r="K244" s="58">
        <f t="shared" si="42"/>
        <v>-53.517323662851851</v>
      </c>
      <c r="L244" s="59">
        <f t="shared" si="40"/>
        <v>0.34414423629013696</v>
      </c>
    </row>
    <row r="245" spans="1:12" x14ac:dyDescent="0.25">
      <c r="A245" s="7">
        <v>16</v>
      </c>
      <c r="B245" s="47" t="s">
        <v>202</v>
      </c>
      <c r="C245" s="48">
        <v>17</v>
      </c>
      <c r="D245" s="60">
        <v>2</v>
      </c>
      <c r="E245" s="28">
        <v>59409</v>
      </c>
      <c r="F245" s="16">
        <v>27819</v>
      </c>
      <c r="G245" s="58">
        <f t="shared" si="41"/>
        <v>-53.173761551280109</v>
      </c>
      <c r="H245" s="59">
        <f t="shared" si="39"/>
        <v>0.14622820639128123</v>
      </c>
      <c r="I245" s="25">
        <v>19336</v>
      </c>
      <c r="J245" s="28">
        <v>4192</v>
      </c>
      <c r="K245" s="58">
        <f t="shared" si="42"/>
        <v>-78.320231692180386</v>
      </c>
      <c r="L245" s="59">
        <f t="shared" si="40"/>
        <v>4.8723450252566934E-2</v>
      </c>
    </row>
    <row r="246" spans="1:12" x14ac:dyDescent="0.25">
      <c r="A246" s="7">
        <v>17</v>
      </c>
      <c r="B246" s="47" t="s">
        <v>203</v>
      </c>
      <c r="C246" s="48">
        <v>18</v>
      </c>
      <c r="D246" s="60">
        <v>2</v>
      </c>
      <c r="E246" s="28">
        <v>338085</v>
      </c>
      <c r="F246" s="16">
        <v>128059</v>
      </c>
      <c r="G246" s="58">
        <f t="shared" si="41"/>
        <v>-62.122247363828627</v>
      </c>
      <c r="H246" s="59">
        <f t="shared" si="39"/>
        <v>0.67313123700568245</v>
      </c>
      <c r="I246" s="25">
        <v>116017</v>
      </c>
      <c r="J246" s="28">
        <v>2486</v>
      </c>
      <c r="K246" s="58">
        <f t="shared" si="42"/>
        <v>-97.857210581207923</v>
      </c>
      <c r="L246" s="59">
        <f t="shared" si="40"/>
        <v>2.8894679706078574E-2</v>
      </c>
    </row>
    <row r="247" spans="1:12" x14ac:dyDescent="0.25">
      <c r="A247" s="7">
        <v>18</v>
      </c>
      <c r="B247" s="47" t="s">
        <v>204</v>
      </c>
      <c r="C247" s="48">
        <v>19</v>
      </c>
      <c r="D247" s="60">
        <v>4</v>
      </c>
      <c r="E247" s="28">
        <v>121044</v>
      </c>
      <c r="F247" s="16">
        <v>147412</v>
      </c>
      <c r="G247" s="58">
        <f t="shared" si="41"/>
        <v>21.783814150226362</v>
      </c>
      <c r="H247" s="59">
        <f t="shared" si="39"/>
        <v>0.77485863476586314</v>
      </c>
      <c r="I247" s="25">
        <v>9889</v>
      </c>
      <c r="J247" s="28">
        <v>85350</v>
      </c>
      <c r="K247" s="58">
        <f t="shared" si="42"/>
        <v>763.0801901102235</v>
      </c>
      <c r="L247" s="59">
        <f t="shared" si="40"/>
        <v>0.99201967534746849</v>
      </c>
    </row>
    <row r="248" spans="1:12" x14ac:dyDescent="0.25">
      <c r="A248" s="7">
        <v>19</v>
      </c>
      <c r="B248" s="47" t="s">
        <v>205</v>
      </c>
      <c r="C248" s="48">
        <v>21</v>
      </c>
      <c r="D248" s="60">
        <v>2</v>
      </c>
      <c r="E248" s="28">
        <v>60940</v>
      </c>
      <c r="F248" s="16">
        <v>64416</v>
      </c>
      <c r="G248" s="58">
        <f t="shared" si="41"/>
        <v>5.7039711191335698</v>
      </c>
      <c r="H248" s="59">
        <f t="shared" si="39"/>
        <v>0.33859722286569505</v>
      </c>
      <c r="I248" s="25">
        <v>78525</v>
      </c>
      <c r="J248" s="28">
        <v>34090</v>
      </c>
      <c r="K248" s="58">
        <f t="shared" si="42"/>
        <v>-56.587074180197391</v>
      </c>
      <c r="L248" s="59">
        <f t="shared" si="40"/>
        <v>0.39622672211593668</v>
      </c>
    </row>
    <row r="249" spans="1:12" x14ac:dyDescent="0.25">
      <c r="A249" s="7">
        <v>20</v>
      </c>
      <c r="B249" s="47" t="s">
        <v>206</v>
      </c>
      <c r="C249" s="48">
        <v>22</v>
      </c>
      <c r="D249" s="60">
        <v>1</v>
      </c>
      <c r="E249" s="28">
        <v>4817</v>
      </c>
      <c r="F249" s="16">
        <v>6409</v>
      </c>
      <c r="G249" s="58">
        <f t="shared" si="41"/>
        <v>33.049615943533325</v>
      </c>
      <c r="H249" s="59">
        <f t="shared" si="39"/>
        <v>3.3688363160491792E-2</v>
      </c>
      <c r="I249" s="25">
        <v>4149</v>
      </c>
      <c r="J249" s="28">
        <v>3562</v>
      </c>
      <c r="K249" s="58">
        <f t="shared" si="42"/>
        <v>-14.147987466859476</v>
      </c>
      <c r="L249" s="59">
        <f t="shared" si="40"/>
        <v>4.1400985162128673E-2</v>
      </c>
    </row>
    <row r="250" spans="1:12" x14ac:dyDescent="0.25">
      <c r="A250" s="7">
        <v>21</v>
      </c>
      <c r="B250" s="47" t="s">
        <v>207</v>
      </c>
      <c r="C250" s="48">
        <v>25</v>
      </c>
      <c r="D250" s="60">
        <v>1</v>
      </c>
      <c r="E250" s="28">
        <v>5798</v>
      </c>
      <c r="F250" s="16">
        <v>28443</v>
      </c>
      <c r="G250" s="58">
        <f t="shared" si="41"/>
        <v>390.56571231459128</v>
      </c>
      <c r="H250" s="59">
        <f t="shared" si="39"/>
        <v>0.14950820929534531</v>
      </c>
      <c r="I250" s="25">
        <v>33675</v>
      </c>
      <c r="J250" s="28">
        <v>13723</v>
      </c>
      <c r="K250" s="58">
        <f t="shared" si="42"/>
        <v>-59.248700816629544</v>
      </c>
      <c r="L250" s="59">
        <f t="shared" si="40"/>
        <v>0.15950188640648283</v>
      </c>
    </row>
    <row r="251" spans="1:12" x14ac:dyDescent="0.25">
      <c r="A251" s="7">
        <v>22</v>
      </c>
      <c r="B251" s="47" t="s">
        <v>208</v>
      </c>
      <c r="C251" s="48">
        <v>26</v>
      </c>
      <c r="D251" s="60">
        <v>3</v>
      </c>
      <c r="E251" s="28">
        <v>25578</v>
      </c>
      <c r="F251" s="16">
        <v>50430</v>
      </c>
      <c r="G251" s="58">
        <f t="shared" si="41"/>
        <v>97.161623269997648</v>
      </c>
      <c r="H251" s="59">
        <f t="shared" si="39"/>
        <v>0.26508100392941197</v>
      </c>
      <c r="I251" s="25">
        <v>12275</v>
      </c>
      <c r="J251" s="28">
        <v>23694</v>
      </c>
      <c r="K251" s="58">
        <f t="shared" si="42"/>
        <v>93.026476578411405</v>
      </c>
      <c r="L251" s="59">
        <f t="shared" si="40"/>
        <v>0.27539442516324447</v>
      </c>
    </row>
    <row r="252" spans="1:12" x14ac:dyDescent="0.25">
      <c r="A252" s="7">
        <v>23</v>
      </c>
      <c r="B252" s="47" t="s">
        <v>209</v>
      </c>
      <c r="C252" s="48">
        <v>28</v>
      </c>
      <c r="D252" s="60">
        <v>1</v>
      </c>
      <c r="E252" s="28">
        <v>0</v>
      </c>
      <c r="F252" s="16">
        <v>0</v>
      </c>
      <c r="G252" s="58" t="e">
        <f t="shared" si="41"/>
        <v>#DIV/0!</v>
      </c>
      <c r="H252" s="59">
        <f t="shared" si="39"/>
        <v>0</v>
      </c>
      <c r="I252" s="25">
        <v>3</v>
      </c>
      <c r="J252" s="28">
        <v>3</v>
      </c>
      <c r="K252" s="58">
        <f t="shared" si="42"/>
        <v>0</v>
      </c>
      <c r="L252" s="59">
        <f t="shared" si="40"/>
        <v>3.4868881383039312E-5</v>
      </c>
    </row>
    <row r="253" spans="1:12" x14ac:dyDescent="0.25">
      <c r="A253" s="7">
        <v>24</v>
      </c>
      <c r="B253" s="47" t="s">
        <v>210</v>
      </c>
      <c r="C253" s="48">
        <v>29</v>
      </c>
      <c r="D253" s="60">
        <v>3</v>
      </c>
      <c r="E253" s="28">
        <v>7962</v>
      </c>
      <c r="F253" s="16">
        <v>15236</v>
      </c>
      <c r="G253" s="58">
        <f t="shared" si="41"/>
        <v>91.358955036423026</v>
      </c>
      <c r="H253" s="59">
        <f t="shared" si="39"/>
        <v>8.0086737574232014E-2</v>
      </c>
      <c r="I253" s="25">
        <v>13612</v>
      </c>
      <c r="J253" s="28">
        <v>3870</v>
      </c>
      <c r="K253" s="58">
        <f t="shared" si="42"/>
        <v>-71.569203643843665</v>
      </c>
      <c r="L253" s="59">
        <f t="shared" si="40"/>
        <v>4.4980856984120708E-2</v>
      </c>
    </row>
    <row r="254" spans="1:12" x14ac:dyDescent="0.25">
      <c r="A254" s="7">
        <v>25</v>
      </c>
      <c r="B254" s="47" t="s">
        <v>211</v>
      </c>
      <c r="C254" s="48">
        <v>30</v>
      </c>
      <c r="D254" s="60">
        <v>2</v>
      </c>
      <c r="E254" s="28">
        <v>15041</v>
      </c>
      <c r="F254" s="16">
        <v>3</v>
      </c>
      <c r="G254" s="58">
        <f t="shared" si="41"/>
        <v>-99.980054517651752</v>
      </c>
      <c r="H254" s="59">
        <f t="shared" si="39"/>
        <v>1.5769244731077452E-5</v>
      </c>
      <c r="I254" s="25">
        <v>6</v>
      </c>
      <c r="J254" s="28">
        <v>2547</v>
      </c>
      <c r="K254" s="58">
        <f t="shared" si="42"/>
        <v>42350</v>
      </c>
      <c r="L254" s="59">
        <f t="shared" si="40"/>
        <v>2.9603680294200376E-2</v>
      </c>
    </row>
    <row r="255" spans="1:12" x14ac:dyDescent="0.25">
      <c r="A255" s="7">
        <v>26</v>
      </c>
      <c r="B255" s="47" t="s">
        <v>212</v>
      </c>
      <c r="C255" s="48">
        <v>31</v>
      </c>
      <c r="D255" s="60">
        <v>2</v>
      </c>
      <c r="E255" s="28">
        <v>335</v>
      </c>
      <c r="F255" s="16">
        <v>121</v>
      </c>
      <c r="G255" s="58">
        <f t="shared" si="41"/>
        <v>-63.880597014925371</v>
      </c>
      <c r="H255" s="59">
        <f t="shared" si="39"/>
        <v>6.360262041534572E-4</v>
      </c>
      <c r="I255" s="25">
        <v>121</v>
      </c>
      <c r="J255" s="28">
        <v>353</v>
      </c>
      <c r="K255" s="58">
        <f t="shared" si="42"/>
        <v>191.73553719008265</v>
      </c>
      <c r="L255" s="59">
        <f t="shared" si="40"/>
        <v>4.1029050427376255E-3</v>
      </c>
    </row>
    <row r="256" spans="1:12" x14ac:dyDescent="0.25">
      <c r="A256" s="7">
        <v>27</v>
      </c>
      <c r="B256" s="47" t="s">
        <v>213</v>
      </c>
      <c r="C256" s="48">
        <v>32</v>
      </c>
      <c r="D256" s="60">
        <v>2</v>
      </c>
      <c r="E256" s="28">
        <v>3275</v>
      </c>
      <c r="F256" s="16">
        <v>1867</v>
      </c>
      <c r="G256" s="58">
        <f t="shared" si="41"/>
        <v>-42.992366412213748</v>
      </c>
      <c r="H256" s="59">
        <f t="shared" si="39"/>
        <v>9.8137266376405342E-3</v>
      </c>
      <c r="I256" s="25">
        <v>654</v>
      </c>
      <c r="J256" s="28">
        <v>1556</v>
      </c>
      <c r="K256" s="58">
        <f t="shared" si="42"/>
        <v>137.92048929663611</v>
      </c>
      <c r="L256" s="59">
        <f t="shared" si="40"/>
        <v>1.8085326477336391E-2</v>
      </c>
    </row>
    <row r="257" spans="1:12" x14ac:dyDescent="0.25">
      <c r="A257" s="7">
        <v>28</v>
      </c>
      <c r="B257" s="47" t="s">
        <v>214</v>
      </c>
      <c r="C257" s="48">
        <v>38</v>
      </c>
      <c r="D257" s="60">
        <v>1</v>
      </c>
      <c r="E257" s="28">
        <v>696</v>
      </c>
      <c r="F257" s="16">
        <v>3</v>
      </c>
      <c r="G257" s="58">
        <f t="shared" si="41"/>
        <v>-99.568965517241381</v>
      </c>
      <c r="H257" s="59">
        <f t="shared" si="39"/>
        <v>1.5769244731077452E-5</v>
      </c>
      <c r="I257" s="25">
        <v>3</v>
      </c>
      <c r="J257" s="28">
        <v>3</v>
      </c>
      <c r="K257" s="58">
        <f t="shared" si="42"/>
        <v>0</v>
      </c>
      <c r="L257" s="59">
        <f t="shared" si="40"/>
        <v>3.4868881383039312E-5</v>
      </c>
    </row>
    <row r="258" spans="1:12" x14ac:dyDescent="0.25">
      <c r="A258" s="7">
        <v>29</v>
      </c>
      <c r="B258" s="47" t="s">
        <v>215</v>
      </c>
      <c r="C258" s="48">
        <v>43</v>
      </c>
      <c r="D258" s="60">
        <v>1</v>
      </c>
      <c r="E258" s="28">
        <v>32</v>
      </c>
      <c r="F258" s="16">
        <v>412</v>
      </c>
      <c r="G258" s="58">
        <f t="shared" si="41"/>
        <v>1187.5</v>
      </c>
      <c r="H258" s="59">
        <f t="shared" si="39"/>
        <v>2.1656429430679698E-3</v>
      </c>
      <c r="I258" s="25">
        <v>0</v>
      </c>
      <c r="J258" s="28">
        <v>303</v>
      </c>
      <c r="K258" s="58" t="e">
        <f t="shared" si="42"/>
        <v>#DIV/0!</v>
      </c>
      <c r="L258" s="59">
        <f t="shared" si="40"/>
        <v>3.5217570196869707E-3</v>
      </c>
    </row>
    <row r="259" spans="1:12" x14ac:dyDescent="0.25">
      <c r="A259" s="7">
        <v>30</v>
      </c>
      <c r="B259" s="47" t="s">
        <v>216</v>
      </c>
      <c r="C259" s="48">
        <v>52</v>
      </c>
      <c r="D259" s="60">
        <v>1</v>
      </c>
      <c r="E259" s="28">
        <v>3472</v>
      </c>
      <c r="F259" s="16">
        <v>518</v>
      </c>
      <c r="G259" s="58">
        <f t="shared" si="41"/>
        <v>-85.08064516129032</v>
      </c>
      <c r="H259" s="59">
        <f t="shared" si="39"/>
        <v>2.7228229235660398E-3</v>
      </c>
      <c r="I259" s="25">
        <v>513</v>
      </c>
      <c r="J259" s="28">
        <v>500</v>
      </c>
      <c r="K259" s="58">
        <f t="shared" si="42"/>
        <v>-2.5341130604288509</v>
      </c>
      <c r="L259" s="59">
        <f t="shared" si="40"/>
        <v>5.8114802305065513E-3</v>
      </c>
    </row>
    <row r="260" spans="1:12" x14ac:dyDescent="0.25">
      <c r="A260" s="7">
        <v>31</v>
      </c>
      <c r="B260" s="47" t="s">
        <v>217</v>
      </c>
      <c r="C260" s="48">
        <v>57</v>
      </c>
      <c r="D260" s="60">
        <v>1</v>
      </c>
      <c r="E260" s="28">
        <v>1985</v>
      </c>
      <c r="F260" s="16">
        <v>12395</v>
      </c>
      <c r="G260" s="58">
        <f t="shared" si="41"/>
        <v>524.43324937027705</v>
      </c>
      <c r="H260" s="59">
        <f t="shared" si="39"/>
        <v>6.5153262813901672E-2</v>
      </c>
      <c r="I260" s="25">
        <v>10806</v>
      </c>
      <c r="J260" s="28">
        <v>483</v>
      </c>
      <c r="K260" s="58">
        <f t="shared" si="42"/>
        <v>-95.53026096612993</v>
      </c>
      <c r="L260" s="59">
        <f t="shared" si="40"/>
        <v>5.6138899026693294E-3</v>
      </c>
    </row>
    <row r="261" spans="1:12" x14ac:dyDescent="0.25">
      <c r="A261" s="7">
        <v>32</v>
      </c>
      <c r="B261" s="47" t="s">
        <v>218</v>
      </c>
      <c r="C261" s="48">
        <v>59</v>
      </c>
      <c r="D261" s="60">
        <v>1</v>
      </c>
      <c r="E261" s="28">
        <v>23</v>
      </c>
      <c r="F261" s="16">
        <v>225</v>
      </c>
      <c r="G261" s="58">
        <f t="shared" si="41"/>
        <v>878.26086956521738</v>
      </c>
      <c r="H261" s="59">
        <f t="shared" si="39"/>
        <v>1.1826933548308089E-3</v>
      </c>
      <c r="I261" s="25">
        <v>139</v>
      </c>
      <c r="J261" s="28">
        <v>3</v>
      </c>
      <c r="K261" s="58">
        <f t="shared" si="42"/>
        <v>-97.841726618705039</v>
      </c>
      <c r="L261" s="59">
        <f t="shared" si="40"/>
        <v>3.4868881383039312E-5</v>
      </c>
    </row>
    <row r="262" spans="1:12" x14ac:dyDescent="0.25">
      <c r="A262" s="7">
        <v>33</v>
      </c>
      <c r="B262" s="47" t="s">
        <v>219</v>
      </c>
      <c r="C262" s="48">
        <v>68</v>
      </c>
      <c r="D262" s="60">
        <v>1</v>
      </c>
      <c r="E262" s="28">
        <v>26687</v>
      </c>
      <c r="F262" s="16">
        <v>1128</v>
      </c>
      <c r="G262" s="58">
        <f t="shared" si="41"/>
        <v>-95.773222917525388</v>
      </c>
      <c r="H262" s="59">
        <f t="shared" si="39"/>
        <v>5.9292360188851218E-3</v>
      </c>
      <c r="I262" s="25">
        <v>4712</v>
      </c>
      <c r="J262" s="28">
        <v>196</v>
      </c>
      <c r="K262" s="58">
        <f t="shared" si="42"/>
        <v>-95.840407470288625</v>
      </c>
      <c r="L262" s="59">
        <f t="shared" si="40"/>
        <v>2.2781002503585684E-3</v>
      </c>
    </row>
    <row r="263" spans="1:12" x14ac:dyDescent="0.25">
      <c r="A263" s="5">
        <v>34</v>
      </c>
      <c r="B263" s="49" t="s">
        <v>220</v>
      </c>
      <c r="C263" s="50">
        <v>69</v>
      </c>
      <c r="D263" s="60">
        <v>1</v>
      </c>
      <c r="E263" s="28">
        <v>0</v>
      </c>
      <c r="F263" s="16">
        <v>0</v>
      </c>
      <c r="G263" s="58" t="e">
        <f t="shared" si="41"/>
        <v>#DIV/0!</v>
      </c>
      <c r="H263" s="59">
        <f t="shared" si="39"/>
        <v>0</v>
      </c>
      <c r="I263" s="25">
        <v>0</v>
      </c>
      <c r="J263" s="28">
        <v>0</v>
      </c>
      <c r="K263" s="58" t="e">
        <f t="shared" si="42"/>
        <v>#DIV/0!</v>
      </c>
      <c r="L263" s="59">
        <f t="shared" si="40"/>
        <v>0</v>
      </c>
    </row>
    <row r="264" spans="1:12" x14ac:dyDescent="0.25">
      <c r="A264" s="5">
        <v>35</v>
      </c>
      <c r="B264" s="51" t="s">
        <v>221</v>
      </c>
      <c r="C264" s="52">
        <v>70</v>
      </c>
      <c r="D264" s="60">
        <v>1</v>
      </c>
      <c r="E264" s="28">
        <v>0</v>
      </c>
      <c r="F264" s="16">
        <v>0</v>
      </c>
      <c r="G264" s="58" t="e">
        <f t="shared" si="41"/>
        <v>#DIV/0!</v>
      </c>
      <c r="H264" s="59">
        <f t="shared" si="39"/>
        <v>0</v>
      </c>
      <c r="I264" s="25">
        <v>0</v>
      </c>
      <c r="J264" s="28">
        <v>0</v>
      </c>
      <c r="K264" s="58" t="e">
        <f t="shared" si="42"/>
        <v>#DIV/0!</v>
      </c>
      <c r="L264" s="59">
        <f t="shared" si="40"/>
        <v>0</v>
      </c>
    </row>
    <row r="265" spans="1:12" x14ac:dyDescent="0.25">
      <c r="A265" s="5">
        <v>36</v>
      </c>
      <c r="B265" s="51" t="s">
        <v>222</v>
      </c>
      <c r="C265" s="52">
        <v>80</v>
      </c>
      <c r="D265" s="60">
        <v>1</v>
      </c>
      <c r="E265" s="28">
        <v>2149</v>
      </c>
      <c r="F265" s="16">
        <v>3561</v>
      </c>
      <c r="G265" s="58">
        <f t="shared" si="41"/>
        <v>65.704979060027938</v>
      </c>
      <c r="H265" s="59">
        <f t="shared" si="39"/>
        <v>1.8718093495788936E-2</v>
      </c>
      <c r="I265" s="25">
        <v>3559</v>
      </c>
      <c r="J265" s="28">
        <v>1585</v>
      </c>
      <c r="K265" s="58">
        <f t="shared" si="42"/>
        <v>-55.465018263557184</v>
      </c>
      <c r="L265" s="59">
        <f t="shared" si="40"/>
        <v>1.8422392330705771E-2</v>
      </c>
    </row>
    <row r="266" spans="1:12" x14ac:dyDescent="0.25">
      <c r="D266" s="14">
        <f>SUM(D230:D265)</f>
        <v>965</v>
      </c>
      <c r="E266" s="29">
        <f>SUM(E230:E265)</f>
        <v>19095282.32</v>
      </c>
      <c r="F266" s="29">
        <f>SUM(F230:F265)</f>
        <v>19024373.399999999</v>
      </c>
      <c r="G266" s="29"/>
      <c r="H266" s="29">
        <f>SUM(H230:H265)</f>
        <v>100.00000000000003</v>
      </c>
      <c r="I266" s="29">
        <f>SUM(I230:I265)</f>
        <v>12324817</v>
      </c>
      <c r="J266" s="29">
        <f>SUM(J230:J265)</f>
        <v>8603660</v>
      </c>
      <c r="K266" s="29"/>
      <c r="L266" s="29">
        <f>SUM(L230:L265)</f>
        <v>100.00000000000001</v>
      </c>
    </row>
    <row r="267" spans="1:12" ht="65.099999999999994" customHeight="1" x14ac:dyDescent="0.25">
      <c r="B267" s="30" t="s">
        <v>247</v>
      </c>
      <c r="C267" s="34" t="s">
        <v>252</v>
      </c>
      <c r="D267" s="32"/>
      <c r="E267" s="31"/>
      <c r="F267" s="105" t="s">
        <v>251</v>
      </c>
      <c r="G267" s="105"/>
      <c r="H267" s="35"/>
    </row>
    <row r="268" spans="1:12" x14ac:dyDescent="0.25">
      <c r="B268" s="33" t="s">
        <v>248</v>
      </c>
      <c r="C268" s="32"/>
      <c r="D268" s="32" t="s">
        <v>249</v>
      </c>
      <c r="E268" s="31" t="s">
        <v>250</v>
      </c>
      <c r="F268" s="36" t="s">
        <v>249</v>
      </c>
      <c r="G268" s="5">
        <v>2022</v>
      </c>
      <c r="H268" s="37">
        <v>2023</v>
      </c>
    </row>
    <row r="269" spans="1:12" x14ac:dyDescent="0.25">
      <c r="B269" s="1" t="s">
        <v>0</v>
      </c>
      <c r="C269" s="2" t="s">
        <v>88</v>
      </c>
      <c r="D269" s="32">
        <v>31</v>
      </c>
      <c r="E269" s="24">
        <v>6940603</v>
      </c>
      <c r="F269" s="5">
        <v>16</v>
      </c>
      <c r="G269" s="16">
        <v>-119744</v>
      </c>
      <c r="H269" s="20">
        <v>-292326</v>
      </c>
    </row>
    <row r="270" spans="1:12" x14ac:dyDescent="0.25">
      <c r="B270" s="1" t="s">
        <v>1</v>
      </c>
      <c r="C270" s="2" t="s">
        <v>89</v>
      </c>
      <c r="D270" s="32">
        <v>2</v>
      </c>
      <c r="E270" s="24">
        <v>1054</v>
      </c>
      <c r="F270" s="5">
        <v>3</v>
      </c>
      <c r="G270" s="16">
        <v>-11982</v>
      </c>
      <c r="H270" s="20">
        <v>-17789</v>
      </c>
    </row>
    <row r="271" spans="1:12" x14ac:dyDescent="0.25">
      <c r="B271" s="1" t="s">
        <v>2</v>
      </c>
      <c r="C271" s="2" t="s">
        <v>90</v>
      </c>
      <c r="D271" s="32">
        <v>1</v>
      </c>
      <c r="E271" s="24">
        <v>1612</v>
      </c>
      <c r="F271" s="5">
        <v>1</v>
      </c>
      <c r="G271" s="16">
        <v>-375504</v>
      </c>
      <c r="H271" s="20">
        <v>-891554</v>
      </c>
    </row>
    <row r="272" spans="1:12" x14ac:dyDescent="0.25">
      <c r="B272" s="1" t="s">
        <v>3</v>
      </c>
      <c r="C272" s="2" t="s">
        <v>91</v>
      </c>
      <c r="D272" s="32">
        <v>0</v>
      </c>
      <c r="E272" s="24">
        <v>0</v>
      </c>
      <c r="F272" s="5">
        <v>0</v>
      </c>
      <c r="G272" s="16">
        <v>0</v>
      </c>
      <c r="H272" s="20">
        <v>0</v>
      </c>
    </row>
    <row r="273" spans="2:8" x14ac:dyDescent="0.25">
      <c r="B273" s="1" t="s">
        <v>4</v>
      </c>
      <c r="C273" s="2" t="s">
        <v>92</v>
      </c>
      <c r="D273" s="32">
        <v>1</v>
      </c>
      <c r="E273" s="24">
        <v>38523</v>
      </c>
      <c r="F273" s="5">
        <v>0</v>
      </c>
      <c r="G273" s="16">
        <v>0</v>
      </c>
      <c r="H273" s="20">
        <v>0</v>
      </c>
    </row>
    <row r="274" spans="2:8" x14ac:dyDescent="0.25">
      <c r="B274" s="1" t="s">
        <v>5</v>
      </c>
      <c r="C274" s="2" t="s">
        <v>93</v>
      </c>
      <c r="D274" s="32">
        <v>0</v>
      </c>
      <c r="E274" s="24">
        <v>0</v>
      </c>
      <c r="F274" s="5">
        <v>0</v>
      </c>
      <c r="G274" s="16">
        <v>0</v>
      </c>
      <c r="H274" s="20">
        <v>0</v>
      </c>
    </row>
    <row r="275" spans="2:8" x14ac:dyDescent="0.25">
      <c r="B275" s="1" t="s">
        <v>6</v>
      </c>
      <c r="C275" s="2" t="s">
        <v>94</v>
      </c>
      <c r="D275" s="32">
        <v>0</v>
      </c>
      <c r="E275" s="24">
        <v>0</v>
      </c>
      <c r="F275" s="5">
        <v>0</v>
      </c>
      <c r="G275" s="16">
        <v>0</v>
      </c>
      <c r="H275" s="20">
        <v>0</v>
      </c>
    </row>
    <row r="276" spans="2:8" x14ac:dyDescent="0.25">
      <c r="B276" s="1" t="s">
        <v>7</v>
      </c>
      <c r="C276" s="2" t="s">
        <v>95</v>
      </c>
      <c r="D276" s="32">
        <v>0</v>
      </c>
      <c r="E276" s="24">
        <v>0</v>
      </c>
      <c r="F276" s="5">
        <v>0</v>
      </c>
      <c r="G276" s="16">
        <v>0</v>
      </c>
      <c r="H276" s="20">
        <v>0</v>
      </c>
    </row>
    <row r="277" spans="2:8" x14ac:dyDescent="0.25">
      <c r="B277" s="1" t="s">
        <v>8</v>
      </c>
      <c r="C277" s="2" t="s">
        <v>96</v>
      </c>
      <c r="D277" s="32">
        <v>9</v>
      </c>
      <c r="E277" s="24">
        <v>106336</v>
      </c>
      <c r="F277" s="5">
        <v>4</v>
      </c>
      <c r="G277" s="16">
        <v>-25711</v>
      </c>
      <c r="H277" s="20">
        <v>-50123</v>
      </c>
    </row>
    <row r="278" spans="2:8" x14ac:dyDescent="0.25">
      <c r="B278" s="1" t="s">
        <v>9</v>
      </c>
      <c r="C278" s="2" t="s">
        <v>97</v>
      </c>
      <c r="D278" s="32">
        <v>1</v>
      </c>
      <c r="E278" s="24">
        <v>295961</v>
      </c>
      <c r="F278" s="5">
        <v>0</v>
      </c>
      <c r="G278" s="16">
        <v>0</v>
      </c>
      <c r="H278" s="20">
        <v>0</v>
      </c>
    </row>
    <row r="279" spans="2:8" x14ac:dyDescent="0.25">
      <c r="B279" s="1" t="s">
        <v>10</v>
      </c>
      <c r="C279" s="2" t="s">
        <v>98</v>
      </c>
      <c r="D279" s="32">
        <v>0</v>
      </c>
      <c r="E279" s="24">
        <v>0</v>
      </c>
      <c r="F279" s="5">
        <v>0</v>
      </c>
      <c r="G279" s="16">
        <v>0</v>
      </c>
      <c r="H279" s="20">
        <v>0</v>
      </c>
    </row>
    <row r="280" spans="2:8" x14ac:dyDescent="0.25">
      <c r="B280" s="1" t="s">
        <v>11</v>
      </c>
      <c r="C280" s="2" t="s">
        <v>99</v>
      </c>
      <c r="D280" s="32">
        <v>36</v>
      </c>
      <c r="E280" s="24">
        <v>2946070</v>
      </c>
      <c r="F280" s="5">
        <v>49</v>
      </c>
      <c r="G280" s="16">
        <v>-2957831</v>
      </c>
      <c r="H280" s="20">
        <v>-6468567</v>
      </c>
    </row>
    <row r="281" spans="2:8" x14ac:dyDescent="0.25">
      <c r="B281" s="1" t="s">
        <v>12</v>
      </c>
      <c r="C281" s="2" t="s">
        <v>100</v>
      </c>
      <c r="D281" s="32">
        <v>18</v>
      </c>
      <c r="E281" s="24">
        <v>579574</v>
      </c>
      <c r="F281" s="5">
        <v>15</v>
      </c>
      <c r="G281" s="16">
        <v>-389821.72</v>
      </c>
      <c r="H281" s="20">
        <v>-234716.56</v>
      </c>
    </row>
    <row r="282" spans="2:8" x14ac:dyDescent="0.25">
      <c r="B282" s="1" t="s">
        <v>13</v>
      </c>
      <c r="C282" s="2" t="s">
        <v>101</v>
      </c>
      <c r="D282" s="32">
        <v>39</v>
      </c>
      <c r="E282" s="24">
        <v>4055105</v>
      </c>
      <c r="F282" s="5">
        <v>39</v>
      </c>
      <c r="G282" s="16">
        <v>-1410328</v>
      </c>
      <c r="H282" s="20">
        <v>-1215324</v>
      </c>
    </row>
    <row r="283" spans="2:8" x14ac:dyDescent="0.25">
      <c r="B283" s="1" t="s">
        <v>14</v>
      </c>
      <c r="C283" s="2" t="s">
        <v>102</v>
      </c>
      <c r="D283" s="32">
        <v>10</v>
      </c>
      <c r="E283" s="24">
        <v>370233</v>
      </c>
      <c r="F283" s="5">
        <v>10</v>
      </c>
      <c r="G283" s="16">
        <v>-116301</v>
      </c>
      <c r="H283" s="20">
        <v>-63265</v>
      </c>
    </row>
    <row r="284" spans="2:8" x14ac:dyDescent="0.25">
      <c r="B284" s="1" t="s">
        <v>15</v>
      </c>
      <c r="C284" s="2" t="s">
        <v>103</v>
      </c>
      <c r="D284" s="32">
        <v>18</v>
      </c>
      <c r="E284" s="24">
        <v>409083</v>
      </c>
      <c r="F284" s="5">
        <v>15</v>
      </c>
      <c r="G284" s="16">
        <v>-92534</v>
      </c>
      <c r="H284" s="20">
        <v>-130491</v>
      </c>
    </row>
    <row r="285" spans="2:8" x14ac:dyDescent="0.25">
      <c r="B285" s="1" t="s">
        <v>16</v>
      </c>
      <c r="C285" s="2" t="s">
        <v>104</v>
      </c>
      <c r="D285" s="32">
        <v>0</v>
      </c>
      <c r="E285" s="24">
        <v>0</v>
      </c>
      <c r="F285" s="5">
        <v>2</v>
      </c>
      <c r="G285" s="16">
        <v>-55154</v>
      </c>
      <c r="H285" s="20">
        <v>-47931</v>
      </c>
    </row>
    <row r="286" spans="2:8" x14ac:dyDescent="0.25">
      <c r="B286" s="1" t="s">
        <v>17</v>
      </c>
      <c r="C286" s="2" t="s">
        <v>105</v>
      </c>
      <c r="D286" s="32">
        <v>1</v>
      </c>
      <c r="E286" s="24">
        <v>1262</v>
      </c>
      <c r="F286" s="5">
        <v>1</v>
      </c>
      <c r="G286" s="16">
        <v>0</v>
      </c>
      <c r="H286" s="20">
        <v>-4836</v>
      </c>
    </row>
    <row r="287" spans="2:8" x14ac:dyDescent="0.25">
      <c r="B287" s="1" t="s">
        <v>18</v>
      </c>
      <c r="C287" s="2" t="s">
        <v>106</v>
      </c>
      <c r="D287" s="32">
        <v>67</v>
      </c>
      <c r="E287" s="24">
        <v>3608677</v>
      </c>
      <c r="F287" s="5">
        <v>33</v>
      </c>
      <c r="G287" s="16">
        <v>-510490</v>
      </c>
      <c r="H287" s="20">
        <v>-577427</v>
      </c>
    </row>
    <row r="288" spans="2:8" x14ac:dyDescent="0.25">
      <c r="B288" s="1" t="s">
        <v>19</v>
      </c>
      <c r="C288" s="2" t="s">
        <v>107</v>
      </c>
      <c r="D288" s="32">
        <v>1</v>
      </c>
      <c r="E288" s="24">
        <v>60673</v>
      </c>
      <c r="F288" s="5">
        <v>2</v>
      </c>
      <c r="G288" s="16">
        <v>-16531</v>
      </c>
      <c r="H288" s="20">
        <v>-3016</v>
      </c>
    </row>
    <row r="289" spans="2:8" x14ac:dyDescent="0.25">
      <c r="B289" s="1" t="s">
        <v>20</v>
      </c>
      <c r="C289" s="2" t="s">
        <v>108</v>
      </c>
      <c r="D289" s="32">
        <v>56</v>
      </c>
      <c r="E289" s="24">
        <v>5180909</v>
      </c>
      <c r="F289" s="5">
        <v>40</v>
      </c>
      <c r="G289" s="16">
        <v>-627764</v>
      </c>
      <c r="H289" s="20">
        <v>-741289</v>
      </c>
    </row>
    <row r="290" spans="2:8" x14ac:dyDescent="0.25">
      <c r="B290" s="1" t="s">
        <v>21</v>
      </c>
      <c r="C290" s="2" t="s">
        <v>109</v>
      </c>
      <c r="D290" s="32">
        <v>3</v>
      </c>
      <c r="E290" s="24">
        <v>20171</v>
      </c>
      <c r="F290" s="5">
        <v>1</v>
      </c>
      <c r="G290" s="16">
        <v>-4516</v>
      </c>
      <c r="H290" s="20">
        <v>-1618</v>
      </c>
    </row>
    <row r="291" spans="2:8" x14ac:dyDescent="0.25">
      <c r="B291" s="1" t="s">
        <v>22</v>
      </c>
      <c r="C291" s="2" t="s">
        <v>110</v>
      </c>
      <c r="D291" s="32">
        <v>49</v>
      </c>
      <c r="E291" s="24">
        <v>1202856</v>
      </c>
      <c r="F291" s="5">
        <v>46</v>
      </c>
      <c r="G291" s="16">
        <v>-354954</v>
      </c>
      <c r="H291" s="20">
        <v>-1268867</v>
      </c>
    </row>
    <row r="292" spans="2:8" x14ac:dyDescent="0.25">
      <c r="B292" s="1" t="s">
        <v>23</v>
      </c>
      <c r="C292" s="2" t="s">
        <v>111</v>
      </c>
      <c r="D292" s="32">
        <v>9</v>
      </c>
      <c r="E292" s="24">
        <v>112999</v>
      </c>
      <c r="F292" s="5">
        <v>11</v>
      </c>
      <c r="G292" s="16">
        <v>-117838</v>
      </c>
      <c r="H292" s="20">
        <v>-55700</v>
      </c>
    </row>
    <row r="293" spans="2:8" x14ac:dyDescent="0.25">
      <c r="B293" s="1" t="s">
        <v>24</v>
      </c>
      <c r="C293" s="2" t="s">
        <v>112</v>
      </c>
      <c r="D293" s="32">
        <v>22</v>
      </c>
      <c r="E293" s="24">
        <v>1329220</v>
      </c>
      <c r="F293" s="5">
        <v>21</v>
      </c>
      <c r="G293" s="16">
        <v>-278090</v>
      </c>
      <c r="H293" s="20">
        <v>-235969</v>
      </c>
    </row>
    <row r="294" spans="2:8" x14ac:dyDescent="0.25">
      <c r="B294" s="1" t="s">
        <v>25</v>
      </c>
      <c r="C294" s="2" t="s">
        <v>113</v>
      </c>
      <c r="D294" s="32">
        <v>24</v>
      </c>
      <c r="E294" s="24">
        <v>1468640</v>
      </c>
      <c r="F294" s="5">
        <v>26</v>
      </c>
      <c r="G294" s="16">
        <v>-359024</v>
      </c>
      <c r="H294" s="20">
        <v>-450677</v>
      </c>
    </row>
    <row r="295" spans="2:8" x14ac:dyDescent="0.25">
      <c r="B295" s="1" t="s">
        <v>26</v>
      </c>
      <c r="C295" s="2" t="s">
        <v>114</v>
      </c>
      <c r="D295" s="32">
        <v>58</v>
      </c>
      <c r="E295" s="24">
        <v>2553921</v>
      </c>
      <c r="F295" s="5">
        <v>41</v>
      </c>
      <c r="G295" s="16">
        <v>-393686</v>
      </c>
      <c r="H295" s="20">
        <v>-869643</v>
      </c>
    </row>
    <row r="296" spans="2:8" x14ac:dyDescent="0.25">
      <c r="B296" s="1" t="s">
        <v>27</v>
      </c>
      <c r="C296" s="2" t="s">
        <v>115</v>
      </c>
      <c r="D296" s="32">
        <v>3</v>
      </c>
      <c r="E296" s="24">
        <v>8504</v>
      </c>
      <c r="F296" s="5">
        <v>1</v>
      </c>
      <c r="G296" s="16">
        <v>-42172</v>
      </c>
      <c r="H296" s="20">
        <v>-47455</v>
      </c>
    </row>
    <row r="297" spans="2:8" x14ac:dyDescent="0.25">
      <c r="B297" s="1" t="s">
        <v>28</v>
      </c>
      <c r="C297" s="2" t="s">
        <v>116</v>
      </c>
      <c r="D297" s="32">
        <v>0</v>
      </c>
      <c r="E297" s="24">
        <v>0</v>
      </c>
      <c r="F297" s="5">
        <v>0</v>
      </c>
      <c r="G297" s="16">
        <v>0</v>
      </c>
      <c r="H297" s="20">
        <v>0</v>
      </c>
    </row>
    <row r="298" spans="2:8" x14ac:dyDescent="0.25">
      <c r="B298" s="1" t="s">
        <v>29</v>
      </c>
      <c r="C298" s="2" t="s">
        <v>117</v>
      </c>
      <c r="D298" s="32">
        <v>3</v>
      </c>
      <c r="E298" s="24">
        <v>112636</v>
      </c>
      <c r="F298" s="5">
        <v>6</v>
      </c>
      <c r="G298" s="16">
        <v>-146731</v>
      </c>
      <c r="H298" s="20">
        <v>-108536</v>
      </c>
    </row>
    <row r="299" spans="2:8" x14ac:dyDescent="0.25">
      <c r="B299" s="1" t="s">
        <v>30</v>
      </c>
      <c r="C299" s="2" t="s">
        <v>118</v>
      </c>
      <c r="D299" s="32">
        <v>16</v>
      </c>
      <c r="E299" s="24">
        <v>450752</v>
      </c>
      <c r="F299" s="5">
        <v>14</v>
      </c>
      <c r="G299" s="16">
        <v>-69692</v>
      </c>
      <c r="H299" s="20">
        <v>-68390</v>
      </c>
    </row>
    <row r="300" spans="2:8" x14ac:dyDescent="0.25">
      <c r="B300" s="1" t="s">
        <v>31</v>
      </c>
      <c r="C300" s="2" t="s">
        <v>119</v>
      </c>
      <c r="D300" s="32">
        <v>0</v>
      </c>
      <c r="E300" s="24">
        <v>0</v>
      </c>
      <c r="F300" s="5">
        <v>2</v>
      </c>
      <c r="G300" s="16">
        <v>-2177</v>
      </c>
      <c r="H300" s="20">
        <v>-5801</v>
      </c>
    </row>
    <row r="301" spans="2:8" x14ac:dyDescent="0.25">
      <c r="B301" s="1" t="s">
        <v>32</v>
      </c>
      <c r="C301" s="2" t="s">
        <v>120</v>
      </c>
      <c r="D301" s="32">
        <v>1</v>
      </c>
      <c r="E301" s="24">
        <v>6346</v>
      </c>
      <c r="F301" s="5">
        <v>1</v>
      </c>
      <c r="G301" s="16">
        <v>-41230</v>
      </c>
      <c r="H301" s="20">
        <v>-7746</v>
      </c>
    </row>
    <row r="302" spans="2:8" x14ac:dyDescent="0.25">
      <c r="B302" s="1" t="s">
        <v>33</v>
      </c>
      <c r="C302" s="2" t="s">
        <v>121</v>
      </c>
      <c r="D302" s="32">
        <v>0</v>
      </c>
      <c r="E302" s="24">
        <v>0</v>
      </c>
      <c r="F302" s="5">
        <v>0</v>
      </c>
      <c r="G302" s="16">
        <v>0</v>
      </c>
      <c r="H302" s="20">
        <v>0</v>
      </c>
    </row>
    <row r="303" spans="2:8" x14ac:dyDescent="0.25">
      <c r="B303" s="1" t="s">
        <v>34</v>
      </c>
      <c r="C303" s="2" t="s">
        <v>122</v>
      </c>
      <c r="D303" s="32">
        <v>1</v>
      </c>
      <c r="E303" s="24">
        <v>13812</v>
      </c>
      <c r="F303" s="5">
        <v>1</v>
      </c>
      <c r="G303" s="16">
        <v>-214</v>
      </c>
      <c r="H303" s="20">
        <v>-701</v>
      </c>
    </row>
    <row r="304" spans="2:8" x14ac:dyDescent="0.25">
      <c r="B304" s="1" t="s">
        <v>35</v>
      </c>
      <c r="C304" s="2" t="s">
        <v>123</v>
      </c>
      <c r="D304" s="32">
        <v>1</v>
      </c>
      <c r="E304" s="24">
        <v>6701</v>
      </c>
      <c r="F304" s="5">
        <v>0</v>
      </c>
      <c r="G304" s="16">
        <v>0</v>
      </c>
      <c r="H304" s="20">
        <v>0</v>
      </c>
    </row>
    <row r="305" spans="2:8" x14ac:dyDescent="0.25">
      <c r="B305" s="1" t="s">
        <v>36</v>
      </c>
      <c r="C305" s="2" t="s">
        <v>124</v>
      </c>
      <c r="D305" s="32">
        <v>0</v>
      </c>
      <c r="E305" s="24">
        <v>0</v>
      </c>
      <c r="F305" s="5">
        <v>0</v>
      </c>
      <c r="G305" s="16">
        <v>0</v>
      </c>
      <c r="H305" s="20">
        <v>0</v>
      </c>
    </row>
    <row r="306" spans="2:8" x14ac:dyDescent="0.25">
      <c r="B306" s="1" t="s">
        <v>37</v>
      </c>
      <c r="C306" s="2" t="s">
        <v>125</v>
      </c>
      <c r="D306" s="32">
        <v>16</v>
      </c>
      <c r="E306" s="24">
        <v>253055</v>
      </c>
      <c r="F306" s="5">
        <v>22</v>
      </c>
      <c r="G306" s="16">
        <v>-298610</v>
      </c>
      <c r="H306" s="20">
        <v>-298526</v>
      </c>
    </row>
    <row r="307" spans="2:8" x14ac:dyDescent="0.25">
      <c r="B307" s="1" t="s">
        <v>38</v>
      </c>
      <c r="C307" s="2" t="s">
        <v>126</v>
      </c>
      <c r="D307" s="32">
        <v>3</v>
      </c>
      <c r="E307" s="24">
        <v>469</v>
      </c>
      <c r="F307" s="5">
        <v>0</v>
      </c>
      <c r="G307" s="16">
        <v>-240</v>
      </c>
      <c r="H307" s="20">
        <v>0</v>
      </c>
    </row>
    <row r="308" spans="2:8" x14ac:dyDescent="0.25">
      <c r="B308" s="1" t="s">
        <v>39</v>
      </c>
      <c r="C308" s="2" t="s">
        <v>127</v>
      </c>
      <c r="D308" s="32">
        <v>1</v>
      </c>
      <c r="E308" s="24">
        <v>5212</v>
      </c>
      <c r="F308" s="5">
        <v>1</v>
      </c>
      <c r="G308" s="16">
        <v>-22</v>
      </c>
      <c r="H308" s="20">
        <v>-35</v>
      </c>
    </row>
    <row r="309" spans="2:8" x14ac:dyDescent="0.25">
      <c r="B309" s="1" t="s">
        <v>40</v>
      </c>
      <c r="C309" s="2" t="s">
        <v>128</v>
      </c>
      <c r="D309" s="32">
        <v>1</v>
      </c>
      <c r="E309" s="24">
        <v>1730</v>
      </c>
      <c r="F309" s="5">
        <v>0</v>
      </c>
      <c r="G309" s="16">
        <v>-373</v>
      </c>
      <c r="H309" s="20">
        <v>0</v>
      </c>
    </row>
    <row r="310" spans="2:8" x14ac:dyDescent="0.25">
      <c r="B310" s="1" t="s">
        <v>41</v>
      </c>
      <c r="C310" s="2" t="s">
        <v>129</v>
      </c>
      <c r="D310" s="32">
        <v>1</v>
      </c>
      <c r="E310" s="24">
        <v>452</v>
      </c>
      <c r="F310" s="5">
        <v>1</v>
      </c>
      <c r="G310" s="16">
        <v>-488</v>
      </c>
      <c r="H310" s="20">
        <v>-613</v>
      </c>
    </row>
    <row r="311" spans="2:8" x14ac:dyDescent="0.25">
      <c r="B311" s="1" t="s">
        <v>42</v>
      </c>
      <c r="C311" s="2" t="s">
        <v>130</v>
      </c>
      <c r="D311" s="32">
        <v>1</v>
      </c>
      <c r="E311" s="24">
        <v>133220</v>
      </c>
      <c r="F311" s="5">
        <v>1</v>
      </c>
      <c r="G311" s="16">
        <v>-440</v>
      </c>
      <c r="H311" s="20">
        <v>-1561</v>
      </c>
    </row>
    <row r="312" spans="2:8" x14ac:dyDescent="0.25">
      <c r="B312" s="1" t="s">
        <v>43</v>
      </c>
      <c r="C312" s="2" t="s">
        <v>131</v>
      </c>
      <c r="D312" s="32">
        <v>0</v>
      </c>
      <c r="E312" s="24">
        <v>0</v>
      </c>
      <c r="F312" s="5">
        <v>0</v>
      </c>
      <c r="G312" s="16">
        <v>0</v>
      </c>
      <c r="H312" s="20">
        <v>0</v>
      </c>
    </row>
    <row r="313" spans="2:8" x14ac:dyDescent="0.25">
      <c r="B313" s="1" t="s">
        <v>44</v>
      </c>
      <c r="C313" s="2" t="s">
        <v>132</v>
      </c>
      <c r="D313" s="32">
        <v>0</v>
      </c>
      <c r="E313" s="24">
        <v>0</v>
      </c>
      <c r="F313" s="5">
        <v>0</v>
      </c>
      <c r="G313" s="16">
        <v>0</v>
      </c>
      <c r="H313" s="20">
        <v>0</v>
      </c>
    </row>
    <row r="314" spans="2:8" x14ac:dyDescent="0.25">
      <c r="B314" s="1" t="s">
        <v>45</v>
      </c>
      <c r="C314" s="2" t="s">
        <v>133</v>
      </c>
      <c r="D314" s="32">
        <v>0</v>
      </c>
      <c r="E314" s="24">
        <v>0</v>
      </c>
      <c r="F314" s="5">
        <v>0</v>
      </c>
      <c r="G314" s="16">
        <v>0</v>
      </c>
      <c r="H314" s="20">
        <v>0</v>
      </c>
    </row>
    <row r="315" spans="2:8" x14ac:dyDescent="0.25">
      <c r="B315" s="1" t="s">
        <v>46</v>
      </c>
      <c r="C315" s="2" t="s">
        <v>134</v>
      </c>
      <c r="D315" s="32">
        <v>5</v>
      </c>
      <c r="E315" s="24">
        <v>194209</v>
      </c>
      <c r="F315" s="5">
        <v>3</v>
      </c>
      <c r="G315" s="16">
        <v>-116525</v>
      </c>
      <c r="H315" s="20">
        <v>-83527</v>
      </c>
    </row>
    <row r="316" spans="2:8" x14ac:dyDescent="0.25">
      <c r="B316" s="1" t="s">
        <v>47</v>
      </c>
      <c r="C316" s="2" t="s">
        <v>135</v>
      </c>
      <c r="D316" s="32">
        <v>0</v>
      </c>
      <c r="E316" s="24">
        <v>0</v>
      </c>
      <c r="F316" s="5">
        <v>0</v>
      </c>
      <c r="G316" s="16">
        <v>0</v>
      </c>
      <c r="H316" s="20">
        <v>0</v>
      </c>
    </row>
    <row r="317" spans="2:8" x14ac:dyDescent="0.25">
      <c r="B317" s="1" t="s">
        <v>48</v>
      </c>
      <c r="C317" s="2" t="s">
        <v>136</v>
      </c>
      <c r="D317" s="32">
        <v>0</v>
      </c>
      <c r="E317" s="24">
        <v>0</v>
      </c>
      <c r="F317" s="5">
        <v>0</v>
      </c>
      <c r="G317" s="16">
        <v>0</v>
      </c>
      <c r="H317" s="20">
        <v>0</v>
      </c>
    </row>
    <row r="318" spans="2:8" x14ac:dyDescent="0.25">
      <c r="B318" s="1" t="s">
        <v>49</v>
      </c>
      <c r="C318" s="2" t="s">
        <v>137</v>
      </c>
      <c r="D318" s="32">
        <v>1</v>
      </c>
      <c r="E318" s="24">
        <v>14995</v>
      </c>
      <c r="F318" s="5">
        <v>1</v>
      </c>
      <c r="G318" s="16">
        <v>-7973</v>
      </c>
      <c r="H318" s="20">
        <v>-8288</v>
      </c>
    </row>
    <row r="319" spans="2:8" x14ac:dyDescent="0.25">
      <c r="B319" s="1" t="s">
        <v>50</v>
      </c>
      <c r="C319" s="2" t="s">
        <v>138</v>
      </c>
      <c r="D319" s="32">
        <v>0</v>
      </c>
      <c r="E319" s="24">
        <v>0</v>
      </c>
      <c r="F319" s="5">
        <v>0</v>
      </c>
      <c r="G319" s="16">
        <v>0</v>
      </c>
      <c r="H319" s="20">
        <v>0</v>
      </c>
    </row>
    <row r="320" spans="2:8" x14ac:dyDescent="0.25">
      <c r="B320" s="1" t="s">
        <v>51</v>
      </c>
      <c r="C320" s="2" t="s">
        <v>139</v>
      </c>
      <c r="D320" s="32">
        <v>0</v>
      </c>
      <c r="E320" s="24">
        <v>0</v>
      </c>
      <c r="F320" s="5">
        <v>0</v>
      </c>
      <c r="G320" s="16">
        <v>0</v>
      </c>
      <c r="H320" s="20">
        <v>0</v>
      </c>
    </row>
    <row r="321" spans="2:8" x14ac:dyDescent="0.25">
      <c r="B321" s="1" t="s">
        <v>52</v>
      </c>
      <c r="C321" s="2" t="s">
        <v>140</v>
      </c>
      <c r="D321" s="32">
        <v>0</v>
      </c>
      <c r="E321" s="24">
        <v>0</v>
      </c>
      <c r="F321" s="5">
        <v>0</v>
      </c>
      <c r="G321" s="16">
        <v>0</v>
      </c>
      <c r="H321" s="20">
        <v>0</v>
      </c>
    </row>
    <row r="322" spans="2:8" x14ac:dyDescent="0.25">
      <c r="B322" s="1" t="s">
        <v>53</v>
      </c>
      <c r="C322" s="2" t="s">
        <v>141</v>
      </c>
      <c r="D322" s="32">
        <v>0</v>
      </c>
      <c r="E322" s="24">
        <v>0</v>
      </c>
      <c r="F322" s="5">
        <v>0</v>
      </c>
      <c r="G322" s="16">
        <v>0</v>
      </c>
      <c r="H322" s="20">
        <v>0</v>
      </c>
    </row>
    <row r="323" spans="2:8" x14ac:dyDescent="0.25">
      <c r="B323" s="1" t="s">
        <v>54</v>
      </c>
      <c r="C323" s="2" t="s">
        <v>142</v>
      </c>
      <c r="D323" s="32">
        <v>0</v>
      </c>
      <c r="E323" s="24">
        <v>0</v>
      </c>
      <c r="F323" s="5">
        <v>0</v>
      </c>
      <c r="G323" s="16">
        <v>0</v>
      </c>
      <c r="H323" s="20">
        <v>0</v>
      </c>
    </row>
    <row r="324" spans="2:8" x14ac:dyDescent="0.25">
      <c r="B324" s="1" t="s">
        <v>55</v>
      </c>
      <c r="C324" s="2" t="s">
        <v>143</v>
      </c>
      <c r="D324" s="32">
        <v>1</v>
      </c>
      <c r="E324" s="24">
        <v>1957</v>
      </c>
      <c r="F324" s="5">
        <v>0</v>
      </c>
      <c r="G324" s="16">
        <v>-890</v>
      </c>
      <c r="H324" s="20">
        <v>0</v>
      </c>
    </row>
    <row r="325" spans="2:8" x14ac:dyDescent="0.25">
      <c r="B325" s="1" t="s">
        <v>56</v>
      </c>
      <c r="C325" s="2" t="s">
        <v>144</v>
      </c>
      <c r="D325" s="32">
        <v>0</v>
      </c>
      <c r="E325" s="24">
        <v>0</v>
      </c>
      <c r="F325" s="5">
        <v>0</v>
      </c>
      <c r="G325" s="16">
        <v>0</v>
      </c>
      <c r="H325" s="20">
        <v>0</v>
      </c>
    </row>
    <row r="326" spans="2:8" x14ac:dyDescent="0.25">
      <c r="B326" s="1" t="s">
        <v>57</v>
      </c>
      <c r="C326" s="2" t="s">
        <v>145</v>
      </c>
      <c r="D326" s="32">
        <v>0</v>
      </c>
      <c r="E326" s="24">
        <v>0</v>
      </c>
      <c r="F326" s="5">
        <v>0</v>
      </c>
      <c r="G326" s="16">
        <v>0</v>
      </c>
      <c r="H326" s="20">
        <v>0</v>
      </c>
    </row>
    <row r="327" spans="2:8" x14ac:dyDescent="0.25">
      <c r="B327" s="1" t="s">
        <v>58</v>
      </c>
      <c r="C327" s="2" t="s">
        <v>146</v>
      </c>
      <c r="D327" s="32">
        <v>1</v>
      </c>
      <c r="E327" s="24">
        <v>851</v>
      </c>
      <c r="F327" s="5">
        <v>0</v>
      </c>
      <c r="G327" s="16">
        <v>0</v>
      </c>
      <c r="H327" s="20">
        <v>0</v>
      </c>
    </row>
    <row r="328" spans="2:8" x14ac:dyDescent="0.25">
      <c r="B328" s="1" t="s">
        <v>59</v>
      </c>
      <c r="C328" s="2" t="s">
        <v>147</v>
      </c>
      <c r="D328" s="32">
        <v>8</v>
      </c>
      <c r="E328" s="24">
        <v>755530</v>
      </c>
      <c r="F328" s="5">
        <v>2</v>
      </c>
      <c r="G328" s="16">
        <v>-35005</v>
      </c>
      <c r="H328" s="20">
        <v>-28070</v>
      </c>
    </row>
    <row r="329" spans="2:8" x14ac:dyDescent="0.25">
      <c r="B329" s="1" t="s">
        <v>60</v>
      </c>
      <c r="C329" s="2" t="s">
        <v>148</v>
      </c>
      <c r="D329" s="32">
        <v>0</v>
      </c>
      <c r="E329" s="24">
        <v>0</v>
      </c>
      <c r="F329" s="5">
        <v>0</v>
      </c>
      <c r="G329" s="16">
        <v>0</v>
      </c>
      <c r="H329" s="20">
        <v>0</v>
      </c>
    </row>
    <row r="330" spans="2:8" x14ac:dyDescent="0.25">
      <c r="B330" s="1" t="s">
        <v>61</v>
      </c>
      <c r="C330" s="2" t="s">
        <v>149</v>
      </c>
      <c r="D330" s="32">
        <v>0</v>
      </c>
      <c r="E330" s="24">
        <v>0</v>
      </c>
      <c r="F330" s="5">
        <v>0</v>
      </c>
      <c r="G330" s="16">
        <v>0</v>
      </c>
      <c r="H330" s="20">
        <v>0</v>
      </c>
    </row>
    <row r="331" spans="2:8" x14ac:dyDescent="0.25">
      <c r="B331" s="1" t="s">
        <v>62</v>
      </c>
      <c r="C331" s="2" t="s">
        <v>150</v>
      </c>
      <c r="D331" s="32">
        <v>0</v>
      </c>
      <c r="E331" s="24">
        <v>0</v>
      </c>
      <c r="F331" s="5">
        <v>0</v>
      </c>
      <c r="G331" s="16">
        <v>0</v>
      </c>
      <c r="H331" s="20">
        <v>0</v>
      </c>
    </row>
    <row r="332" spans="2:8" x14ac:dyDescent="0.25">
      <c r="B332" s="1" t="s">
        <v>63</v>
      </c>
      <c r="C332" s="2" t="s">
        <v>151</v>
      </c>
      <c r="D332" s="32">
        <v>2</v>
      </c>
      <c r="E332" s="24">
        <v>4427</v>
      </c>
      <c r="F332" s="5">
        <v>0</v>
      </c>
      <c r="G332" s="16">
        <v>0</v>
      </c>
      <c r="H332" s="20">
        <v>0</v>
      </c>
    </row>
    <row r="333" spans="2:8" x14ac:dyDescent="0.25">
      <c r="B333" s="1" t="s">
        <v>64</v>
      </c>
      <c r="C333" s="2" t="s">
        <v>152</v>
      </c>
      <c r="D333" s="32">
        <v>0</v>
      </c>
      <c r="E333" s="24">
        <v>0</v>
      </c>
      <c r="F333" s="5">
        <v>0</v>
      </c>
      <c r="G333" s="16">
        <v>0</v>
      </c>
      <c r="H333" s="20">
        <v>0</v>
      </c>
    </row>
    <row r="334" spans="2:8" x14ac:dyDescent="0.25">
      <c r="B334" s="1" t="s">
        <v>65</v>
      </c>
      <c r="C334" s="2" t="s">
        <v>153</v>
      </c>
      <c r="D334" s="32">
        <v>0</v>
      </c>
      <c r="E334" s="24">
        <v>0</v>
      </c>
      <c r="F334" s="5">
        <v>0</v>
      </c>
      <c r="G334" s="16">
        <v>0</v>
      </c>
      <c r="H334" s="20">
        <v>0</v>
      </c>
    </row>
    <row r="335" spans="2:8" x14ac:dyDescent="0.25">
      <c r="B335" s="1" t="s">
        <v>66</v>
      </c>
      <c r="C335" s="2" t="s">
        <v>154</v>
      </c>
      <c r="D335" s="32">
        <v>0</v>
      </c>
      <c r="E335" s="24">
        <v>0</v>
      </c>
      <c r="F335" s="5">
        <v>0</v>
      </c>
      <c r="G335" s="16">
        <v>0</v>
      </c>
      <c r="H335" s="20">
        <v>0</v>
      </c>
    </row>
    <row r="336" spans="2:8" x14ac:dyDescent="0.25">
      <c r="B336" s="1" t="s">
        <v>67</v>
      </c>
      <c r="C336" s="2" t="s">
        <v>155</v>
      </c>
      <c r="D336" s="32">
        <v>0</v>
      </c>
      <c r="E336" s="24">
        <v>0</v>
      </c>
      <c r="F336" s="5">
        <v>0</v>
      </c>
      <c r="G336" s="16">
        <v>0</v>
      </c>
      <c r="H336" s="20">
        <v>0</v>
      </c>
    </row>
    <row r="337" spans="2:8" x14ac:dyDescent="0.25">
      <c r="B337" s="1" t="s">
        <v>68</v>
      </c>
      <c r="C337" s="2" t="s">
        <v>156</v>
      </c>
      <c r="D337" s="32">
        <v>0</v>
      </c>
      <c r="E337" s="24">
        <v>0</v>
      </c>
      <c r="F337" s="5">
        <v>0</v>
      </c>
      <c r="G337" s="16">
        <v>0</v>
      </c>
      <c r="H337" s="20">
        <v>0</v>
      </c>
    </row>
    <row r="338" spans="2:8" x14ac:dyDescent="0.25">
      <c r="B338" s="1" t="s">
        <v>69</v>
      </c>
      <c r="C338" s="2" t="s">
        <v>157</v>
      </c>
      <c r="D338" s="32">
        <v>0</v>
      </c>
      <c r="E338" s="24">
        <v>0</v>
      </c>
      <c r="F338" s="5">
        <v>0</v>
      </c>
      <c r="G338" s="16">
        <v>0</v>
      </c>
      <c r="H338" s="20">
        <v>0</v>
      </c>
    </row>
    <row r="339" spans="2:8" x14ac:dyDescent="0.25">
      <c r="B339" s="1" t="s">
        <v>70</v>
      </c>
      <c r="C339" s="2" t="s">
        <v>158</v>
      </c>
      <c r="D339" s="32">
        <v>0</v>
      </c>
      <c r="E339" s="24">
        <v>0</v>
      </c>
      <c r="F339" s="5">
        <v>0</v>
      </c>
      <c r="G339" s="16">
        <v>0</v>
      </c>
      <c r="H339" s="20">
        <v>0</v>
      </c>
    </row>
    <row r="340" spans="2:8" x14ac:dyDescent="0.25">
      <c r="B340" s="1" t="s">
        <v>71</v>
      </c>
      <c r="C340" s="2" t="s">
        <v>159</v>
      </c>
      <c r="D340" s="32">
        <v>0</v>
      </c>
      <c r="E340" s="24">
        <v>0</v>
      </c>
      <c r="F340" s="5">
        <v>0</v>
      </c>
      <c r="G340" s="16">
        <v>0</v>
      </c>
      <c r="H340" s="20">
        <v>0</v>
      </c>
    </row>
    <row r="341" spans="2:8" x14ac:dyDescent="0.25">
      <c r="B341" s="1" t="s">
        <v>72</v>
      </c>
      <c r="C341" s="2" t="s">
        <v>160</v>
      </c>
      <c r="D341" s="32">
        <v>0</v>
      </c>
      <c r="E341" s="24">
        <v>0</v>
      </c>
      <c r="F341" s="5">
        <v>0</v>
      </c>
      <c r="G341" s="16">
        <v>0</v>
      </c>
      <c r="H341" s="20">
        <v>0</v>
      </c>
    </row>
    <row r="342" spans="2:8" x14ac:dyDescent="0.25">
      <c r="B342" s="1" t="s">
        <v>73</v>
      </c>
      <c r="C342" s="2" t="s">
        <v>161</v>
      </c>
      <c r="D342" s="32">
        <v>0</v>
      </c>
      <c r="E342" s="24">
        <v>0</v>
      </c>
      <c r="F342" s="5">
        <v>0</v>
      </c>
      <c r="G342" s="16">
        <v>0</v>
      </c>
      <c r="H342" s="20">
        <v>0</v>
      </c>
    </row>
    <row r="343" spans="2:8" x14ac:dyDescent="0.25">
      <c r="B343" s="1" t="s">
        <v>74</v>
      </c>
      <c r="C343" s="2" t="s">
        <v>162</v>
      </c>
      <c r="D343" s="32">
        <v>0</v>
      </c>
      <c r="E343" s="24">
        <v>0</v>
      </c>
      <c r="F343" s="5">
        <v>0</v>
      </c>
      <c r="G343" s="16">
        <v>0</v>
      </c>
      <c r="H343" s="20">
        <v>0</v>
      </c>
    </row>
    <row r="344" spans="2:8" x14ac:dyDescent="0.25">
      <c r="B344" s="1" t="s">
        <v>75</v>
      </c>
      <c r="C344" s="2" t="s">
        <v>163</v>
      </c>
      <c r="D344" s="32">
        <v>2</v>
      </c>
      <c r="E344" s="24">
        <v>54134</v>
      </c>
      <c r="F344" s="5">
        <v>1</v>
      </c>
      <c r="G344" s="16">
        <v>-31041</v>
      </c>
      <c r="H344" s="20">
        <v>-44249</v>
      </c>
    </row>
    <row r="345" spans="2:8" x14ac:dyDescent="0.25">
      <c r="B345" s="1" t="s">
        <v>76</v>
      </c>
      <c r="C345" s="2" t="s">
        <v>164</v>
      </c>
      <c r="D345" s="32">
        <v>0</v>
      </c>
      <c r="E345" s="24">
        <v>0</v>
      </c>
      <c r="F345" s="5">
        <v>0</v>
      </c>
      <c r="G345" s="16">
        <v>0</v>
      </c>
      <c r="H345" s="20">
        <v>0</v>
      </c>
    </row>
    <row r="346" spans="2:8" x14ac:dyDescent="0.25">
      <c r="B346" s="1" t="s">
        <v>77</v>
      </c>
      <c r="C346" s="2" t="s">
        <v>165</v>
      </c>
      <c r="D346" s="32">
        <v>0</v>
      </c>
      <c r="E346" s="24">
        <v>0</v>
      </c>
      <c r="F346" s="5">
        <v>0</v>
      </c>
      <c r="G346" s="16">
        <v>0</v>
      </c>
      <c r="H346" s="20">
        <v>0</v>
      </c>
    </row>
    <row r="347" spans="2:8" x14ac:dyDescent="0.25">
      <c r="B347" s="1" t="s">
        <v>78</v>
      </c>
      <c r="C347" s="2" t="s">
        <v>166</v>
      </c>
      <c r="D347" s="32">
        <v>0</v>
      </c>
      <c r="E347" s="24">
        <v>0</v>
      </c>
      <c r="F347" s="5">
        <v>0</v>
      </c>
      <c r="G347" s="16">
        <v>0</v>
      </c>
      <c r="H347" s="20">
        <v>0</v>
      </c>
    </row>
    <row r="348" spans="2:8" x14ac:dyDescent="0.25">
      <c r="B348" s="1" t="s">
        <v>79</v>
      </c>
      <c r="C348" s="2" t="s">
        <v>167</v>
      </c>
      <c r="D348" s="32">
        <v>0</v>
      </c>
      <c r="E348" s="24">
        <v>0</v>
      </c>
      <c r="F348" s="5">
        <v>0</v>
      </c>
      <c r="G348" s="16">
        <v>0</v>
      </c>
      <c r="H348" s="20">
        <v>0</v>
      </c>
    </row>
    <row r="349" spans="2:8" x14ac:dyDescent="0.25">
      <c r="B349" s="1" t="s">
        <v>80</v>
      </c>
      <c r="C349" s="2" t="s">
        <v>168</v>
      </c>
      <c r="D349" s="32">
        <v>0</v>
      </c>
      <c r="E349" s="24">
        <v>0</v>
      </c>
      <c r="F349" s="5">
        <v>0</v>
      </c>
      <c r="G349" s="16">
        <v>0</v>
      </c>
      <c r="H349" s="20">
        <v>0</v>
      </c>
    </row>
    <row r="350" spans="2:8" x14ac:dyDescent="0.25">
      <c r="B350" s="1" t="s">
        <v>81</v>
      </c>
      <c r="C350" s="2" t="s">
        <v>169</v>
      </c>
      <c r="D350" s="32">
        <v>1</v>
      </c>
      <c r="E350" s="24">
        <v>26189</v>
      </c>
      <c r="F350" s="5">
        <v>0</v>
      </c>
      <c r="G350" s="16">
        <v>0</v>
      </c>
      <c r="H350" s="20">
        <v>0</v>
      </c>
    </row>
    <row r="351" spans="2:8" x14ac:dyDescent="0.25">
      <c r="B351" s="1" t="s">
        <v>82</v>
      </c>
      <c r="C351" s="2" t="s">
        <v>170</v>
      </c>
      <c r="D351" s="32">
        <v>0</v>
      </c>
      <c r="E351" s="24">
        <v>0</v>
      </c>
      <c r="F351" s="5">
        <v>0</v>
      </c>
      <c r="G351" s="16">
        <v>0</v>
      </c>
      <c r="H351" s="20">
        <v>0</v>
      </c>
    </row>
    <row r="352" spans="2:8" x14ac:dyDescent="0.25">
      <c r="B352" s="1" t="s">
        <v>83</v>
      </c>
      <c r="C352" s="2" t="s">
        <v>171</v>
      </c>
      <c r="D352" s="32">
        <v>0</v>
      </c>
      <c r="E352" s="24">
        <v>0</v>
      </c>
      <c r="F352" s="5">
        <v>0</v>
      </c>
      <c r="G352" s="16">
        <v>0</v>
      </c>
      <c r="H352" s="20">
        <v>0</v>
      </c>
    </row>
    <row r="353" spans="2:15" x14ac:dyDescent="0.25">
      <c r="B353" s="1" t="s">
        <v>84</v>
      </c>
      <c r="C353" s="2" t="s">
        <v>172</v>
      </c>
      <c r="D353" s="32">
        <v>0</v>
      </c>
      <c r="E353" s="24">
        <v>0</v>
      </c>
      <c r="F353" s="5">
        <v>0</v>
      </c>
      <c r="G353" s="16">
        <v>0</v>
      </c>
      <c r="H353" s="20">
        <v>0</v>
      </c>
    </row>
    <row r="354" spans="2:15" x14ac:dyDescent="0.25">
      <c r="B354" s="1" t="s">
        <v>85</v>
      </c>
      <c r="C354" s="2" t="s">
        <v>173</v>
      </c>
      <c r="D354" s="32">
        <v>0</v>
      </c>
      <c r="E354" s="24">
        <v>0</v>
      </c>
      <c r="F354" s="5">
        <v>0</v>
      </c>
      <c r="G354" s="16">
        <v>0</v>
      </c>
      <c r="H354" s="20">
        <v>0</v>
      </c>
    </row>
    <row r="355" spans="2:15" x14ac:dyDescent="0.25">
      <c r="B355" s="1" t="s">
        <v>86</v>
      </c>
      <c r="C355" s="2" t="s">
        <v>174</v>
      </c>
      <c r="D355" s="32">
        <v>3</v>
      </c>
      <c r="E355" s="24">
        <v>37406</v>
      </c>
      <c r="F355" s="5">
        <v>1</v>
      </c>
      <c r="G355" s="16">
        <v>0</v>
      </c>
      <c r="H355" s="20">
        <v>-688</v>
      </c>
    </row>
    <row r="356" spans="2:15" x14ac:dyDescent="0.25">
      <c r="B356" s="1" t="s">
        <v>87</v>
      </c>
      <c r="C356" s="21" t="s">
        <v>175</v>
      </c>
      <c r="D356" s="32">
        <v>0</v>
      </c>
      <c r="E356" s="24">
        <v>0</v>
      </c>
      <c r="F356" s="5">
        <v>0</v>
      </c>
      <c r="G356" s="16">
        <v>0</v>
      </c>
      <c r="H356" s="20">
        <v>0</v>
      </c>
    </row>
    <row r="357" spans="2:15" x14ac:dyDescent="0.25">
      <c r="B357" s="38" t="s">
        <v>185</v>
      </c>
      <c r="D357" s="23">
        <f>SUM(D269:D356)</f>
        <v>528</v>
      </c>
      <c r="E357" s="23">
        <f t="shared" ref="E357:F357" si="43">SUM(E269:E356)</f>
        <v>33366069</v>
      </c>
      <c r="F357" s="23">
        <f t="shared" si="43"/>
        <v>434</v>
      </c>
      <c r="G357" s="23">
        <f>SUM(G269:G356)</f>
        <v>-9011626.7199999988</v>
      </c>
      <c r="H357" s="23">
        <f>SUM(H269:H356)</f>
        <v>-14325314.559999999</v>
      </c>
      <c r="I357" s="58">
        <f>H357/G357*100-100</f>
        <v>58.964801862099335</v>
      </c>
    </row>
    <row r="358" spans="2:15" ht="52.5" customHeight="1" x14ac:dyDescent="0.25">
      <c r="B358" s="7"/>
      <c r="C358" s="39" t="s">
        <v>252</v>
      </c>
      <c r="D358" s="113" t="s">
        <v>253</v>
      </c>
      <c r="E358" s="113"/>
      <c r="F358" s="113"/>
      <c r="G358" s="112" t="s">
        <v>256</v>
      </c>
      <c r="H358" s="112"/>
      <c r="I358" s="112"/>
      <c r="J358" s="132" t="s">
        <v>278</v>
      </c>
      <c r="K358" s="133"/>
      <c r="L358" s="134"/>
      <c r="M358" s="132" t="s">
        <v>279</v>
      </c>
      <c r="N358" s="133"/>
      <c r="O358" s="134"/>
    </row>
    <row r="359" spans="2:15" x14ac:dyDescent="0.25">
      <c r="B359" s="40" t="s">
        <v>248</v>
      </c>
      <c r="C359" s="41"/>
      <c r="D359" s="42" t="s">
        <v>254</v>
      </c>
      <c r="E359" s="42" t="s">
        <v>255</v>
      </c>
      <c r="F359" s="7" t="s">
        <v>182</v>
      </c>
      <c r="G359" s="42" t="s">
        <v>254</v>
      </c>
      <c r="H359" s="43" t="s">
        <v>255</v>
      </c>
      <c r="I359" s="7" t="s">
        <v>182</v>
      </c>
      <c r="J359" s="42" t="s">
        <v>254</v>
      </c>
      <c r="K359" s="43" t="s">
        <v>255</v>
      </c>
      <c r="L359" s="7" t="s">
        <v>182</v>
      </c>
      <c r="M359" s="42" t="s">
        <v>254</v>
      </c>
      <c r="N359" s="43" t="s">
        <v>255</v>
      </c>
      <c r="O359" s="7" t="s">
        <v>182</v>
      </c>
    </row>
    <row r="360" spans="2:15" x14ac:dyDescent="0.25">
      <c r="B360" s="44" t="s">
        <v>0</v>
      </c>
      <c r="C360" s="4" t="s">
        <v>88</v>
      </c>
      <c r="D360" s="12">
        <v>6.0932387084473261</v>
      </c>
      <c r="E360" s="12">
        <v>3.4175555914379521</v>
      </c>
      <c r="F360" s="45">
        <f>E360/D360*100-100</f>
        <v>-43.912330454081115</v>
      </c>
      <c r="G360" s="12">
        <v>9.0262280296556536</v>
      </c>
      <c r="H360" s="12">
        <v>6.384091971239644</v>
      </c>
      <c r="I360" s="12">
        <f>H360/G360*100-100</f>
        <v>-29.271762797652329</v>
      </c>
      <c r="J360" s="12">
        <v>11.24912260086052</v>
      </c>
      <c r="K360" s="12">
        <v>6.1774775548636276</v>
      </c>
      <c r="L360" s="12">
        <v>-45.084805508377414</v>
      </c>
      <c r="M360" s="136">
        <v>9.1737989580176169</v>
      </c>
      <c r="N360" s="136">
        <v>4.5441905760000498</v>
      </c>
      <c r="O360" s="12">
        <v>-50.465553073532668</v>
      </c>
    </row>
    <row r="361" spans="2:15" x14ac:dyDescent="0.25">
      <c r="B361" s="44" t="s">
        <v>1</v>
      </c>
      <c r="C361" s="4" t="s">
        <v>89</v>
      </c>
      <c r="D361" s="12">
        <v>-60.640719560268728</v>
      </c>
      <c r="E361" s="12">
        <v>-35.145269067219672</v>
      </c>
      <c r="F361" s="45">
        <f t="shared" ref="F361:F424" si="44">E361/D361*100-100</f>
        <v>-42.043449810502331</v>
      </c>
      <c r="G361" s="12">
        <v>-7.1737745403910704</v>
      </c>
      <c r="H361" s="12">
        <v>-7.64554700885859</v>
      </c>
      <c r="I361" s="12">
        <f t="shared" ref="I361:I424" si="45">H361/G361*100-100</f>
        <v>6.5763492539563657</v>
      </c>
      <c r="J361" s="12">
        <v>0.1776166305641603</v>
      </c>
      <c r="K361" s="12">
        <v>0.12211794463489781</v>
      </c>
      <c r="L361" s="12">
        <v>-31.24633417095183</v>
      </c>
      <c r="M361" s="135">
        <v>50.283951850822774</v>
      </c>
      <c r="N361" s="135">
        <v>25.727636604482296</v>
      </c>
      <c r="O361" s="12">
        <v>-48.835293055708142</v>
      </c>
    </row>
    <row r="362" spans="2:15" x14ac:dyDescent="0.25">
      <c r="B362" s="44" t="s">
        <v>2</v>
      </c>
      <c r="C362" s="4" t="s">
        <v>90</v>
      </c>
      <c r="D362" s="12">
        <v>-22.015538160644265</v>
      </c>
      <c r="E362" s="12">
        <v>-33.772259257402624</v>
      </c>
      <c r="F362" s="45">
        <f t="shared" si="44"/>
        <v>53.401924636005845</v>
      </c>
      <c r="G362" s="12">
        <v>-8.6847186751078436</v>
      </c>
      <c r="H362" s="12">
        <v>-19.539874469816546</v>
      </c>
      <c r="I362" s="12">
        <f t="shared" si="45"/>
        <v>124.99144993402916</v>
      </c>
      <c r="J362" s="12">
        <v>-0.15049052028218696</v>
      </c>
      <c r="K362" s="12">
        <v>-0.23061128872230185</v>
      </c>
      <c r="L362" s="12">
        <v>53.23974446355777</v>
      </c>
      <c r="M362" s="135">
        <v>0</v>
      </c>
      <c r="N362" s="135">
        <v>0</v>
      </c>
      <c r="O362" s="12" t="e">
        <v>#DIV/0!</v>
      </c>
    </row>
    <row r="363" spans="2:15" x14ac:dyDescent="0.25">
      <c r="B363" s="44" t="s">
        <v>3</v>
      </c>
      <c r="C363" s="4" t="s">
        <v>91</v>
      </c>
      <c r="D363" s="12" t="e">
        <v>#DIV/0!</v>
      </c>
      <c r="E363" s="12" t="e">
        <v>#DIV/0!</v>
      </c>
      <c r="F363" s="45"/>
      <c r="G363" s="12" t="e">
        <v>#DIV/0!</v>
      </c>
      <c r="H363" s="12" t="e">
        <v>#DIV/0!</v>
      </c>
      <c r="I363" s="12"/>
      <c r="J363" s="12">
        <v>-0.15174806650243314</v>
      </c>
      <c r="K363" s="12">
        <v>-0.36046940225417423</v>
      </c>
      <c r="L363" s="12">
        <v>137.54464261882009</v>
      </c>
      <c r="M363" s="135">
        <v>329.92925428196702</v>
      </c>
      <c r="N363" s="135">
        <v>222.44133079395118</v>
      </c>
      <c r="O363" s="12">
        <v>-32.579082361745833</v>
      </c>
    </row>
    <row r="364" spans="2:15" x14ac:dyDescent="0.25">
      <c r="B364" s="44" t="s">
        <v>4</v>
      </c>
      <c r="C364" s="4" t="s">
        <v>92</v>
      </c>
      <c r="D364" s="12">
        <v>1.4922413062116657</v>
      </c>
      <c r="E364" s="12">
        <v>1.6526881438444834</v>
      </c>
      <c r="F364" s="45"/>
      <c r="G364" s="12">
        <v>8.0979929493750813</v>
      </c>
      <c r="H364" s="12">
        <v>6.1189902970895682</v>
      </c>
      <c r="I364" s="12"/>
      <c r="J364" s="12"/>
      <c r="K364" s="12"/>
      <c r="L364" s="12"/>
      <c r="M364" s="135" t="e">
        <v>#DIV/0!</v>
      </c>
      <c r="N364" s="135" t="e">
        <v>#DIV/0!</v>
      </c>
      <c r="O364" s="12" t="e">
        <v>#DIV/0!</v>
      </c>
    </row>
    <row r="365" spans="2:15" x14ac:dyDescent="0.25">
      <c r="B365" s="44" t="s">
        <v>5</v>
      </c>
      <c r="C365" s="4" t="s">
        <v>93</v>
      </c>
      <c r="D365" s="12" t="e">
        <v>#DIV/0!</v>
      </c>
      <c r="E365" s="12" t="e">
        <v>#DIV/0!</v>
      </c>
      <c r="F365" s="45"/>
      <c r="G365" s="12" t="e">
        <v>#DIV/0!</v>
      </c>
      <c r="H365" s="12" t="e">
        <v>#DIV/0!</v>
      </c>
      <c r="I365" s="12"/>
      <c r="J365" s="12">
        <v>1.1911565214881519</v>
      </c>
      <c r="K365" s="12">
        <v>1.1118711576759892</v>
      </c>
      <c r="L365" s="12">
        <v>-6.6561667070511259</v>
      </c>
      <c r="M365" s="135">
        <v>-997.0877709469795</v>
      </c>
      <c r="N365" s="135">
        <v>-2352.8299708488466</v>
      </c>
      <c r="O365" s="12">
        <v>135.97019634633139</v>
      </c>
    </row>
    <row r="366" spans="2:15" x14ac:dyDescent="0.25">
      <c r="B366" s="44" t="s">
        <v>6</v>
      </c>
      <c r="C366" s="4" t="s">
        <v>94</v>
      </c>
      <c r="D366" s="12" t="e">
        <v>#DIV/0!</v>
      </c>
      <c r="E366" s="12" t="e">
        <v>#DIV/0!</v>
      </c>
      <c r="F366" s="45"/>
      <c r="G366" s="12" t="e">
        <v>#DIV/0!</v>
      </c>
      <c r="H366" s="12" t="e">
        <v>#DIV/0!</v>
      </c>
      <c r="I366" s="12"/>
      <c r="J366" s="12"/>
      <c r="K366" s="12"/>
      <c r="L366" s="12"/>
      <c r="M366" s="135" t="e">
        <v>#DIV/0!</v>
      </c>
      <c r="N366" s="135" t="e">
        <v>#DIV/0!</v>
      </c>
      <c r="O366" s="12" t="e">
        <v>#DIV/0!</v>
      </c>
    </row>
    <row r="367" spans="2:15" x14ac:dyDescent="0.25">
      <c r="B367" s="44" t="s">
        <v>7</v>
      </c>
      <c r="C367" s="4" t="s">
        <v>95</v>
      </c>
      <c r="D367" s="12" t="e">
        <v>#DIV/0!</v>
      </c>
      <c r="E367" s="12" t="e">
        <v>#DIV/0!</v>
      </c>
      <c r="F367" s="45"/>
      <c r="G367" s="12" t="e">
        <v>#DIV/0!</v>
      </c>
      <c r="H367" s="12" t="e">
        <v>#DIV/0!</v>
      </c>
      <c r="I367" s="12"/>
      <c r="J367" s="12"/>
      <c r="K367" s="12"/>
      <c r="L367" s="12"/>
      <c r="M367" s="135" t="e">
        <v>#DIV/0!</v>
      </c>
      <c r="N367" s="135" t="e">
        <v>#DIV/0!</v>
      </c>
      <c r="O367" s="12" t="e">
        <v>#DIV/0!</v>
      </c>
    </row>
    <row r="368" spans="2:15" x14ac:dyDescent="0.25">
      <c r="B368" s="44" t="s">
        <v>8</v>
      </c>
      <c r="C368" s="4" t="s">
        <v>96</v>
      </c>
      <c r="D368" s="12">
        <v>6.3363833022780032</v>
      </c>
      <c r="E368" s="12">
        <v>1.0487429766068324</v>
      </c>
      <c r="F368" s="45">
        <f t="shared" si="44"/>
        <v>-83.448870963506948</v>
      </c>
      <c r="G368" s="12">
        <v>4.3497361099645087</v>
      </c>
      <c r="H368" s="12">
        <v>0.63164852818479178</v>
      </c>
      <c r="I368" s="12">
        <f t="shared" si="45"/>
        <v>-85.478463239694193</v>
      </c>
      <c r="J368" s="12"/>
      <c r="K368" s="12"/>
      <c r="L368" s="12"/>
      <c r="M368" s="135" t="e">
        <v>#DIV/0!</v>
      </c>
      <c r="N368" s="135" t="e">
        <v>#DIV/0!</v>
      </c>
      <c r="O368" s="12" t="e">
        <v>#DIV/0!</v>
      </c>
    </row>
    <row r="369" spans="2:15" x14ac:dyDescent="0.25">
      <c r="B369" s="44" t="s">
        <v>9</v>
      </c>
      <c r="C369" s="4" t="s">
        <v>97</v>
      </c>
      <c r="D369" s="12">
        <v>7.7121044385670832</v>
      </c>
      <c r="E369" s="12">
        <v>4.6045232150354325</v>
      </c>
      <c r="F369" s="45">
        <f t="shared" si="44"/>
        <v>-40.294853995896382</v>
      </c>
      <c r="G369" s="12">
        <v>8.182913973160904</v>
      </c>
      <c r="H369" s="12">
        <v>4.4546199728469098</v>
      </c>
      <c r="I369" s="12">
        <f t="shared" si="45"/>
        <v>-45.561935669156561</v>
      </c>
      <c r="J369" s="12">
        <v>0.1305332280196379</v>
      </c>
      <c r="K369" s="12">
        <v>9.6944421785237749E-3</v>
      </c>
      <c r="L369" s="12">
        <v>-92.573199693594262</v>
      </c>
      <c r="M369" s="135">
        <v>0</v>
      </c>
      <c r="N369" s="135">
        <v>0</v>
      </c>
      <c r="O369" s="12" t="e">
        <v>#DIV/0!</v>
      </c>
    </row>
    <row r="370" spans="2:15" x14ac:dyDescent="0.25">
      <c r="B370" s="44" t="s">
        <v>10</v>
      </c>
      <c r="C370" s="4" t="s">
        <v>98</v>
      </c>
      <c r="D370" s="12" t="e">
        <v>#DIV/0!</v>
      </c>
      <c r="E370" s="12" t="e">
        <v>#DIV/0!</v>
      </c>
      <c r="F370" s="45" t="e">
        <f t="shared" si="44"/>
        <v>#DIV/0!</v>
      </c>
      <c r="G370" s="12" t="e">
        <v>#DIV/0!</v>
      </c>
      <c r="H370" s="12" t="e">
        <v>#DIV/0!</v>
      </c>
      <c r="I370" s="12" t="e">
        <f t="shared" si="45"/>
        <v>#DIV/0!</v>
      </c>
      <c r="J370" s="12">
        <v>0.1330624290890145</v>
      </c>
      <c r="K370" s="12">
        <v>5.8869255040697739E-2</v>
      </c>
      <c r="L370" s="12">
        <v>-55.758168970960178</v>
      </c>
      <c r="M370" s="135">
        <v>0</v>
      </c>
      <c r="N370" s="135">
        <v>0</v>
      </c>
      <c r="O370" s="12" t="e">
        <v>#DIV/0!</v>
      </c>
    </row>
    <row r="371" spans="2:15" x14ac:dyDescent="0.25">
      <c r="B371" s="44" t="s">
        <v>11</v>
      </c>
      <c r="C371" s="4" t="s">
        <v>99</v>
      </c>
      <c r="D371" s="12">
        <v>1.4730476355049364</v>
      </c>
      <c r="E371" s="12">
        <v>-4.6702714890702257</v>
      </c>
      <c r="F371" s="45">
        <f t="shared" si="44"/>
        <v>-417.04823228403836</v>
      </c>
      <c r="G371" s="12">
        <v>1.8152022175136833</v>
      </c>
      <c r="H371" s="12">
        <v>-3.5440788234752252</v>
      </c>
      <c r="I371" s="12">
        <f t="shared" si="45"/>
        <v>-295.244297813255</v>
      </c>
      <c r="J371" s="12"/>
      <c r="K371" s="12"/>
      <c r="L371" s="12"/>
      <c r="M371" s="135" t="e">
        <v>#DIV/0!</v>
      </c>
      <c r="N371" s="135" t="e">
        <v>#DIV/0!</v>
      </c>
      <c r="O371" s="12" t="e">
        <v>#DIV/0!</v>
      </c>
    </row>
    <row r="372" spans="2:15" x14ac:dyDescent="0.25">
      <c r="B372" s="44" t="s">
        <v>12</v>
      </c>
      <c r="C372" s="4" t="s">
        <v>100</v>
      </c>
      <c r="D372" s="12">
        <v>3.3431183671809821</v>
      </c>
      <c r="E372" s="12">
        <v>1.9899238364275631</v>
      </c>
      <c r="F372" s="45">
        <f t="shared" si="44"/>
        <v>-40.477015233369471</v>
      </c>
      <c r="G372" s="12">
        <v>2.9583179729034472</v>
      </c>
      <c r="H372" s="12">
        <v>1.680531734403226</v>
      </c>
      <c r="I372" s="12">
        <f t="shared" si="45"/>
        <v>-43.19299852835411</v>
      </c>
      <c r="J372" s="12">
        <v>4.8360733749152257E-2</v>
      </c>
      <c r="K372" s="12">
        <v>-7.3123266668314923E-2</v>
      </c>
      <c r="L372" s="12">
        <v>-251.20379903168185</v>
      </c>
      <c r="M372" s="135">
        <v>1.0532835007494923</v>
      </c>
      <c r="N372" s="135">
        <v>0.4778767833399461</v>
      </c>
      <c r="O372" s="12">
        <v>-54.629804511330519</v>
      </c>
    </row>
    <row r="373" spans="2:15" x14ac:dyDescent="0.25">
      <c r="B373" s="44" t="s">
        <v>13</v>
      </c>
      <c r="C373" s="4" t="s">
        <v>101</v>
      </c>
      <c r="D373" s="12">
        <v>2.3360226566780602</v>
      </c>
      <c r="E373" s="12">
        <v>2.2483702993670764</v>
      </c>
      <c r="F373" s="45">
        <f t="shared" si="44"/>
        <v>-3.7522049309072116</v>
      </c>
      <c r="G373" s="12">
        <v>3.4689561832847562</v>
      </c>
      <c r="H373" s="12">
        <v>2.873960132263178</v>
      </c>
      <c r="I373" s="12">
        <f t="shared" si="45"/>
        <v>-17.152019788793524</v>
      </c>
      <c r="J373" s="12">
        <v>1.3004217078762002E-2</v>
      </c>
      <c r="K373" s="12">
        <v>4.2088008355665472E-2</v>
      </c>
      <c r="L373" s="12">
        <v>223.64892173633447</v>
      </c>
      <c r="M373" s="135">
        <v>0</v>
      </c>
      <c r="N373" s="135">
        <v>0</v>
      </c>
      <c r="O373" s="12" t="e">
        <v>#DIV/0!</v>
      </c>
    </row>
    <row r="374" spans="2:15" x14ac:dyDescent="0.25">
      <c r="B374" s="44" t="s">
        <v>14</v>
      </c>
      <c r="C374" s="4" t="s">
        <v>102</v>
      </c>
      <c r="D374" s="12">
        <v>4.751791621100053</v>
      </c>
      <c r="E374" s="12">
        <v>3.2824984460144933</v>
      </c>
      <c r="F374" s="45">
        <f t="shared" si="44"/>
        <v>-30.920825074930676</v>
      </c>
      <c r="G374" s="12">
        <v>5.6449650068970216</v>
      </c>
      <c r="H374" s="12">
        <v>3.6124609731868054</v>
      </c>
      <c r="I374" s="12">
        <f t="shared" si="45"/>
        <v>-36.005609091055511</v>
      </c>
      <c r="J374" s="12">
        <v>9.6244711410973696E-2</v>
      </c>
      <c r="K374" s="12">
        <v>9.4468728772004767E-2</v>
      </c>
      <c r="L374" s="12">
        <v>-1.8452781591139278</v>
      </c>
      <c r="M374" s="135">
        <v>4.8781825282223696</v>
      </c>
      <c r="N374" s="135">
        <v>-10.74067531720987</v>
      </c>
      <c r="O374" s="12">
        <v>-320.17780710480747</v>
      </c>
    </row>
    <row r="375" spans="2:15" x14ac:dyDescent="0.25">
      <c r="B375" s="44" t="s">
        <v>15</v>
      </c>
      <c r="C375" s="4" t="s">
        <v>103</v>
      </c>
      <c r="D375" s="12">
        <v>3.2924164260494861</v>
      </c>
      <c r="E375" s="12">
        <v>3.3304650631707102</v>
      </c>
      <c r="F375" s="45">
        <f t="shared" si="44"/>
        <v>1.1556447361938922</v>
      </c>
      <c r="G375" s="12">
        <v>3.4267218279957627</v>
      </c>
      <c r="H375" s="12">
        <v>2.9655456487534058</v>
      </c>
      <c r="I375" s="12">
        <f t="shared" si="45"/>
        <v>-13.458232164473415</v>
      </c>
      <c r="J375" s="12">
        <v>0.1062913307858981</v>
      </c>
      <c r="K375" s="12">
        <v>6.825592815614849E-2</v>
      </c>
      <c r="L375" s="12">
        <v>-35.784106143486014</v>
      </c>
      <c r="M375" s="135">
        <v>9.8131008473959227</v>
      </c>
      <c r="N375" s="135">
        <v>5.7226078973003629</v>
      </c>
      <c r="O375" s="12">
        <v>-41.683999927311902</v>
      </c>
    </row>
    <row r="376" spans="2:15" x14ac:dyDescent="0.25">
      <c r="B376" s="44" t="s">
        <v>16</v>
      </c>
      <c r="C376" s="4" t="s">
        <v>104</v>
      </c>
      <c r="D376" s="12">
        <v>-69.790454016298014</v>
      </c>
      <c r="E376" s="12">
        <v>-89.036464622071961</v>
      </c>
      <c r="F376" s="45">
        <f t="shared" si="44"/>
        <v>27.576852561067255</v>
      </c>
      <c r="G376" s="12">
        <v>-22.562394917590847</v>
      </c>
      <c r="H376" s="12">
        <v>-19.591261163679466</v>
      </c>
      <c r="I376" s="12">
        <f t="shared" si="45"/>
        <v>-13.168521182097237</v>
      </c>
      <c r="J376" s="12">
        <v>8.3110930511107725E-2</v>
      </c>
      <c r="K376" s="12">
        <v>5.5263997308530342E-2</v>
      </c>
      <c r="L376" s="12">
        <v>-33.505741099668782</v>
      </c>
      <c r="M376" s="135">
        <v>49.136781821976122</v>
      </c>
      <c r="N376" s="135">
        <v>40.89532230190482</v>
      </c>
      <c r="O376" s="12">
        <v>-16.772485324599259</v>
      </c>
    </row>
    <row r="377" spans="2:15" x14ac:dyDescent="0.25">
      <c r="B377" s="44" t="s">
        <v>17</v>
      </c>
      <c r="C377" s="4" t="s">
        <v>105</v>
      </c>
      <c r="D377" s="12">
        <v>4.0971952953341084</v>
      </c>
      <c r="E377" s="12">
        <v>-3.6016414436478192</v>
      </c>
      <c r="F377" s="45">
        <f t="shared" si="44"/>
        <v>-187.9050468438586</v>
      </c>
      <c r="G377" s="12">
        <v>6.7188062991458422</v>
      </c>
      <c r="H377" s="12">
        <v>-3.2942323147688994</v>
      </c>
      <c r="I377" s="12">
        <f t="shared" si="45"/>
        <v>-149.03002360981435</v>
      </c>
      <c r="J377" s="12">
        <v>1.1590383726306057</v>
      </c>
      <c r="K377" s="12">
        <v>-1.3224168850875984</v>
      </c>
      <c r="L377" s="12">
        <v>-214.09603998581872</v>
      </c>
      <c r="M377" s="135">
        <v>-850.00840583364857</v>
      </c>
      <c r="N377" s="135">
        <v>719.1585046213271</v>
      </c>
      <c r="O377" s="12">
        <v>-184.60604620915603</v>
      </c>
    </row>
    <row r="378" spans="2:15" x14ac:dyDescent="0.25">
      <c r="B378" s="44" t="s">
        <v>18</v>
      </c>
      <c r="C378" s="4" t="s">
        <v>106</v>
      </c>
      <c r="D378" s="12">
        <v>4.9357731067869786</v>
      </c>
      <c r="E378" s="12">
        <v>5.2141922606978932</v>
      </c>
      <c r="F378" s="45">
        <f t="shared" si="44"/>
        <v>5.6408418273536967</v>
      </c>
      <c r="G378" s="12">
        <v>7.1331458229930149</v>
      </c>
      <c r="H378" s="12">
        <v>6.622421474254887</v>
      </c>
      <c r="I378" s="12">
        <f t="shared" si="45"/>
        <v>-7.1598753398795907</v>
      </c>
      <c r="J378" s="12">
        <v>0.14387599455827185</v>
      </c>
      <c r="K378" s="12">
        <v>-0.12674657777147316</v>
      </c>
      <c r="L378" s="12">
        <v>-188.09431911182304</v>
      </c>
      <c r="M378" s="135">
        <v>651.10483571752479</v>
      </c>
      <c r="N378" s="135">
        <v>1027.6686289807787</v>
      </c>
      <c r="O378" s="12">
        <v>57.834587090460843</v>
      </c>
    </row>
    <row r="379" spans="2:15" x14ac:dyDescent="0.25">
      <c r="B379" s="44" t="s">
        <v>19</v>
      </c>
      <c r="C379" s="4" t="s">
        <v>107</v>
      </c>
      <c r="D379" s="12">
        <v>-1.9742255544634744</v>
      </c>
      <c r="E379" s="12">
        <v>5.9685717539155903</v>
      </c>
      <c r="F379" s="45">
        <f t="shared" si="44"/>
        <v>-402.32471362866335</v>
      </c>
      <c r="G379" s="12">
        <v>-2.2554431616316797</v>
      </c>
      <c r="H379" s="12">
        <v>8.1493301823588773</v>
      </c>
      <c r="I379" s="12">
        <f t="shared" si="45"/>
        <v>-461.31835734061764</v>
      </c>
      <c r="J379" s="12">
        <v>0.15629744378355759</v>
      </c>
      <c r="K379" s="12">
        <v>0.12846855564429274</v>
      </c>
      <c r="L379" s="12">
        <v>-17.80508207018574</v>
      </c>
      <c r="M379" s="135">
        <v>-0.25366513791805834</v>
      </c>
      <c r="N379" s="135">
        <v>-0.20313818855543408</v>
      </c>
      <c r="O379" s="12">
        <v>-19.918759738654359</v>
      </c>
    </row>
    <row r="380" spans="2:15" x14ac:dyDescent="0.25">
      <c r="B380" s="44" t="s">
        <v>20</v>
      </c>
      <c r="C380" s="4" t="s">
        <v>108</v>
      </c>
      <c r="D380" s="12">
        <v>5.7600372593180627</v>
      </c>
      <c r="E380" s="12">
        <v>4.4458605038451307</v>
      </c>
      <c r="F380" s="45">
        <f t="shared" si="44"/>
        <v>-22.815421086851075</v>
      </c>
      <c r="G380" s="12">
        <v>8.0999953014787494</v>
      </c>
      <c r="H380" s="12">
        <v>5.1269887887923771</v>
      </c>
      <c r="I380" s="12">
        <f t="shared" si="45"/>
        <v>-36.703805397808253</v>
      </c>
      <c r="J380" s="12">
        <v>-6.1963753584346949E-2</v>
      </c>
      <c r="K380" s="12">
        <v>0.21611784770508086</v>
      </c>
      <c r="L380" s="12">
        <v>-448.78107797471409</v>
      </c>
      <c r="M380" s="135">
        <v>2.3764454523305281</v>
      </c>
      <c r="N380" s="135">
        <v>-1.4442341211087582</v>
      </c>
      <c r="O380" s="12">
        <v>-160.77287066246058</v>
      </c>
    </row>
    <row r="381" spans="2:15" x14ac:dyDescent="0.25">
      <c r="B381" s="44" t="s">
        <v>21</v>
      </c>
      <c r="C381" s="4" t="s">
        <v>109</v>
      </c>
      <c r="D381" s="12">
        <v>5.3548413082004194</v>
      </c>
      <c r="E381" s="12">
        <v>12.426927061073402</v>
      </c>
      <c r="F381" s="45">
        <f t="shared" si="44"/>
        <v>132.06900719994766</v>
      </c>
      <c r="G381" s="12">
        <v>9.5811763575435105</v>
      </c>
      <c r="H381" s="12">
        <v>19.25062279776466</v>
      </c>
      <c r="I381" s="12">
        <f t="shared" si="45"/>
        <v>100.92128648282466</v>
      </c>
      <c r="J381" s="12">
        <v>0.2094550585741376</v>
      </c>
      <c r="K381" s="12">
        <v>0.20869359367235751</v>
      </c>
      <c r="L381" s="12">
        <v>-0.36354572048235001</v>
      </c>
      <c r="M381" s="135">
        <v>9.7071673878153852</v>
      </c>
      <c r="N381" s="135">
        <v>11.498106860171644</v>
      </c>
      <c r="O381" s="12">
        <v>18.449660964992518</v>
      </c>
    </row>
    <row r="382" spans="2:15" x14ac:dyDescent="0.25">
      <c r="B382" s="44" t="s">
        <v>22</v>
      </c>
      <c r="C382" s="4" t="s">
        <v>110</v>
      </c>
      <c r="D382" s="12">
        <v>2.1340314988369982</v>
      </c>
      <c r="E382" s="12">
        <v>-0.99710388466657007</v>
      </c>
      <c r="F382" s="45">
        <f t="shared" si="44"/>
        <v>-146.72395347538077</v>
      </c>
      <c r="G382" s="12">
        <v>3.3784675070793422</v>
      </c>
      <c r="H382" s="12">
        <v>-1.3048792283666799</v>
      </c>
      <c r="I382" s="12">
        <f t="shared" si="45"/>
        <v>-138.62340619326358</v>
      </c>
      <c r="J382" s="12">
        <v>-7.5209307587871477E-2</v>
      </c>
      <c r="K382" s="12">
        <v>-1.1421447919231715</v>
      </c>
      <c r="L382" s="12">
        <v>1418.6216022381755</v>
      </c>
      <c r="M382" s="135">
        <v>15.585872680645648</v>
      </c>
      <c r="N382" s="135">
        <v>-354.9433637035213</v>
      </c>
      <c r="O382" s="12">
        <v>-2377.3403259240386</v>
      </c>
    </row>
    <row r="383" spans="2:15" x14ac:dyDescent="0.25">
      <c r="B383" s="44" t="s">
        <v>23</v>
      </c>
      <c r="C383" s="4" t="s">
        <v>111</v>
      </c>
      <c r="D383" s="12">
        <v>1.2582853453160621</v>
      </c>
      <c r="E383" s="12">
        <v>2.205887802031834</v>
      </c>
      <c r="F383" s="45">
        <f t="shared" si="44"/>
        <v>75.309027498667149</v>
      </c>
      <c r="G383" s="12">
        <v>1.5879705875168966</v>
      </c>
      <c r="H383" s="12">
        <v>2.1814115147884934</v>
      </c>
      <c r="I383" s="12">
        <f t="shared" si="45"/>
        <v>37.371027646019456</v>
      </c>
      <c r="J383" s="12">
        <v>0.11387144047514494</v>
      </c>
      <c r="K383" s="12">
        <v>-5.5831100481443432E-3</v>
      </c>
      <c r="L383" s="12">
        <v>-104.90299413518262</v>
      </c>
      <c r="M383" s="135">
        <v>47.566648826392509</v>
      </c>
      <c r="N383" s="135">
        <v>24.897866192324528</v>
      </c>
      <c r="O383" s="12">
        <v>-47.65688395834632</v>
      </c>
    </row>
    <row r="384" spans="2:15" x14ac:dyDescent="0.25">
      <c r="B384" s="44" t="s">
        <v>24</v>
      </c>
      <c r="C384" s="4" t="s">
        <v>112</v>
      </c>
      <c r="D384" s="12">
        <v>1.0772598875852133</v>
      </c>
      <c r="E384" s="12">
        <v>4.9089756986186588</v>
      </c>
      <c r="F384" s="45">
        <f t="shared" si="44"/>
        <v>355.6909391310042</v>
      </c>
      <c r="G384" s="12">
        <v>1.1425213140456569</v>
      </c>
      <c r="H384" s="12">
        <v>6.3666905261332589</v>
      </c>
      <c r="I384" s="12">
        <f t="shared" si="45"/>
        <v>457.24916882196874</v>
      </c>
      <c r="J384" s="12">
        <v>7.1259696331494149E-2</v>
      </c>
      <c r="K384" s="12">
        <v>0.10159829496290622</v>
      </c>
      <c r="L384" s="12">
        <v>42.574695365356938</v>
      </c>
      <c r="M384" s="135">
        <v>1.1570327049936471</v>
      </c>
      <c r="N384" s="135">
        <v>3.0417961047987858</v>
      </c>
      <c r="O384" s="12">
        <v>162.89629425950301</v>
      </c>
    </row>
    <row r="385" spans="2:15" x14ac:dyDescent="0.25">
      <c r="B385" s="44" t="s">
        <v>25</v>
      </c>
      <c r="C385" s="4" t="s">
        <v>113</v>
      </c>
      <c r="D385" s="12">
        <v>6.80462202948189</v>
      </c>
      <c r="E385" s="12">
        <v>3.4848734665067749</v>
      </c>
      <c r="F385" s="45">
        <f t="shared" si="44"/>
        <v>-48.786671009673753</v>
      </c>
      <c r="G385" s="12">
        <v>4.509803796997903</v>
      </c>
      <c r="H385" s="12">
        <v>2.2921356270994733</v>
      </c>
      <c r="I385" s="12">
        <f t="shared" si="45"/>
        <v>-49.174382516922186</v>
      </c>
      <c r="J385" s="12">
        <v>5.0275868936085467E-2</v>
      </c>
      <c r="K385" s="12">
        <v>6.9787511701908195E-2</v>
      </c>
      <c r="L385" s="12">
        <v>38.809160694223756</v>
      </c>
      <c r="M385" s="135">
        <v>12.861607239740447</v>
      </c>
      <c r="N385" s="135">
        <v>-1.8687204986002035</v>
      </c>
      <c r="O385" s="12">
        <v>-114.5294477102841</v>
      </c>
    </row>
    <row r="386" spans="2:15" x14ac:dyDescent="0.25">
      <c r="B386" s="44" t="s">
        <v>26</v>
      </c>
      <c r="C386" s="4" t="s">
        <v>114</v>
      </c>
      <c r="D386" s="12">
        <v>5.9509538761738749</v>
      </c>
      <c r="E386" s="12">
        <v>4.9759658491927192</v>
      </c>
      <c r="F386" s="45">
        <f t="shared" si="44"/>
        <v>-16.383726832176649</v>
      </c>
      <c r="G386" s="12">
        <v>6.3342772293028187</v>
      </c>
      <c r="H386" s="12">
        <v>4.2755063637445678</v>
      </c>
      <c r="I386" s="12">
        <f t="shared" si="45"/>
        <v>-32.502064419192607</v>
      </c>
      <c r="J386" s="12">
        <v>8.6554636119032496E-2</v>
      </c>
      <c r="K386" s="12">
        <v>4.983713972203084E-2</v>
      </c>
      <c r="L386" s="12">
        <v>-42.421178163705378</v>
      </c>
      <c r="M386" s="135">
        <v>0.14867944325689142</v>
      </c>
      <c r="N386" s="135">
        <v>0.21859128980610837</v>
      </c>
      <c r="O386" s="12">
        <v>47.02186463559849</v>
      </c>
    </row>
    <row r="387" spans="2:15" x14ac:dyDescent="0.25">
      <c r="B387" s="44" t="s">
        <v>27</v>
      </c>
      <c r="C387" s="4" t="s">
        <v>115</v>
      </c>
      <c r="D387" s="12">
        <v>-21.367393142576578</v>
      </c>
      <c r="E387" s="12">
        <v>-40.22976080504727</v>
      </c>
      <c r="F387" s="45">
        <f t="shared" si="44"/>
        <v>88.276410400694203</v>
      </c>
      <c r="G387" s="12">
        <v>-9.4476555739479409</v>
      </c>
      <c r="H387" s="12">
        <v>-10.274861389642561</v>
      </c>
      <c r="I387" s="12">
        <f t="shared" si="45"/>
        <v>8.7556728674111923</v>
      </c>
      <c r="J387" s="12">
        <v>0.15352738311773076</v>
      </c>
      <c r="K387" s="12">
        <v>0.11977498535416467</v>
      </c>
      <c r="L387" s="12">
        <v>-21.984610874063716</v>
      </c>
      <c r="M387" s="135">
        <v>1.2116636523980571</v>
      </c>
      <c r="N387" s="135">
        <v>7.3525791248453825</v>
      </c>
      <c r="O387" s="12">
        <v>506.81684313081178</v>
      </c>
    </row>
    <row r="388" spans="2:15" x14ac:dyDescent="0.25">
      <c r="B388" s="44" t="s">
        <v>28</v>
      </c>
      <c r="C388" s="4" t="s">
        <v>116</v>
      </c>
      <c r="D388" s="12" t="e">
        <v>#DIV/0!</v>
      </c>
      <c r="E388" s="12" t="e">
        <v>#DIV/0!</v>
      </c>
      <c r="F388" s="45" t="e">
        <f t="shared" si="44"/>
        <v>#DIV/0!</v>
      </c>
      <c r="G388" s="12" t="e">
        <v>#DIV/0!</v>
      </c>
      <c r="H388" s="12" t="e">
        <v>#DIV/0!</v>
      </c>
      <c r="I388" s="12" t="e">
        <f t="shared" si="45"/>
        <v>#DIV/0!</v>
      </c>
      <c r="J388" s="12">
        <v>-0.11163220662477537</v>
      </c>
      <c r="K388" s="12">
        <v>-1.1559919952206375E-2</v>
      </c>
      <c r="L388" s="12">
        <v>-89.644637240700405</v>
      </c>
      <c r="M388" s="135">
        <v>565.69827905660895</v>
      </c>
      <c r="N388" s="135">
        <v>25.630459473504423</v>
      </c>
      <c r="O388" s="12">
        <v>-95.469235028211983</v>
      </c>
    </row>
    <row r="389" spans="2:15" x14ac:dyDescent="0.25">
      <c r="B389" s="44" t="s">
        <v>29</v>
      </c>
      <c r="C389" s="4" t="s">
        <v>117</v>
      </c>
      <c r="D389" s="12">
        <v>-1.4246161683556831</v>
      </c>
      <c r="E389" s="12">
        <v>0.11346002027180421</v>
      </c>
      <c r="F389" s="45">
        <f t="shared" si="44"/>
        <v>-107.96425190111114</v>
      </c>
      <c r="G389" s="12">
        <v>-0.99415499215285918</v>
      </c>
      <c r="H389" s="12">
        <v>8.0573297788671172E-2</v>
      </c>
      <c r="I389" s="12">
        <f t="shared" si="45"/>
        <v>-108.10470182463082</v>
      </c>
      <c r="J389" s="12"/>
      <c r="K389" s="12"/>
      <c r="L389" s="12"/>
      <c r="M389" s="135" t="e">
        <v>#DIV/0!</v>
      </c>
      <c r="N389" s="135" t="e">
        <v>#DIV/0!</v>
      </c>
      <c r="O389" s="12" t="e">
        <v>#DIV/0!</v>
      </c>
    </row>
    <row r="390" spans="2:15" x14ac:dyDescent="0.25">
      <c r="B390" s="44" t="s">
        <v>30</v>
      </c>
      <c r="C390" s="4" t="s">
        <v>118</v>
      </c>
      <c r="D390" s="12">
        <v>4.5174512325226814</v>
      </c>
      <c r="E390" s="12">
        <v>2.8048766415727222</v>
      </c>
      <c r="F390" s="45">
        <f t="shared" si="44"/>
        <v>-37.910195435438176</v>
      </c>
      <c r="G390" s="12">
        <v>4.5987663545664352</v>
      </c>
      <c r="H390" s="12">
        <v>3.1434320640234192</v>
      </c>
      <c r="I390" s="12">
        <f t="shared" si="45"/>
        <v>-31.646188963218663</v>
      </c>
      <c r="J390" s="12">
        <v>-1.3360077673018301E-2</v>
      </c>
      <c r="K390" s="12">
        <v>1.209216946497164E-3</v>
      </c>
      <c r="L390" s="12">
        <v>-109.05097242764741</v>
      </c>
      <c r="M390" s="135">
        <v>-0.92413667808639355</v>
      </c>
      <c r="N390" s="135">
        <v>-1.207358881433034</v>
      </c>
      <c r="O390" s="12">
        <v>30.647220271909106</v>
      </c>
    </row>
    <row r="391" spans="2:15" x14ac:dyDescent="0.25">
      <c r="B391" s="44" t="s">
        <v>31</v>
      </c>
      <c r="C391" s="4" t="s">
        <v>119</v>
      </c>
      <c r="D391" s="12">
        <v>-7.2117136515718689</v>
      </c>
      <c r="E391" s="12">
        <v>-0.8951676992755021</v>
      </c>
      <c r="F391" s="45">
        <f t="shared" si="44"/>
        <v>-87.587309445094363</v>
      </c>
      <c r="G391" s="12">
        <v>-25.855106888361046</v>
      </c>
      <c r="H391" s="12">
        <v>-0.98401422164322394</v>
      </c>
      <c r="I391" s="12">
        <f t="shared" si="45"/>
        <v>-96.19412046567021</v>
      </c>
      <c r="J391" s="12">
        <v>0.13173153250712752</v>
      </c>
      <c r="K391" s="12">
        <v>7.0354641770228044E-2</v>
      </c>
      <c r="L391" s="12">
        <v>-46.592406213431545</v>
      </c>
      <c r="M391" s="135">
        <v>0</v>
      </c>
      <c r="N391" s="135">
        <v>0</v>
      </c>
      <c r="O391" s="12" t="e">
        <v>#DIV/0!</v>
      </c>
    </row>
    <row r="392" spans="2:15" x14ac:dyDescent="0.25">
      <c r="B392" s="44" t="s">
        <v>32</v>
      </c>
      <c r="C392" s="4" t="s">
        <v>120</v>
      </c>
      <c r="D392" s="12">
        <v>-0.72071095697409771</v>
      </c>
      <c r="E392" s="12">
        <v>-0.11465982593696013</v>
      </c>
      <c r="F392" s="45">
        <f t="shared" si="44"/>
        <v>-84.090733625258181</v>
      </c>
      <c r="G392" s="12">
        <v>-1.3874881080860977</v>
      </c>
      <c r="H392" s="12">
        <v>-0.25166416279338794</v>
      </c>
      <c r="I392" s="12">
        <f t="shared" si="45"/>
        <v>-81.861886863986626</v>
      </c>
      <c r="J392" s="12">
        <v>0.25473905920898665</v>
      </c>
      <c r="K392" s="12">
        <v>-0.22051165089139774</v>
      </c>
      <c r="L392" s="12">
        <v>-186.56373764436771</v>
      </c>
      <c r="M392" s="135">
        <v>632.85747718230755</v>
      </c>
      <c r="N392" s="135">
        <v>16.394875888546775</v>
      </c>
      <c r="O392" s="12">
        <v>-97.409388925680034</v>
      </c>
    </row>
    <row r="393" spans="2:15" x14ac:dyDescent="0.25">
      <c r="B393" s="44" t="s">
        <v>33</v>
      </c>
      <c r="C393" s="4" t="s">
        <v>121</v>
      </c>
      <c r="D393" s="12" t="e">
        <v>#DIV/0!</v>
      </c>
      <c r="E393" s="12" t="e">
        <v>#DIV/0!</v>
      </c>
      <c r="F393" s="45" t="e">
        <f t="shared" si="44"/>
        <v>#DIV/0!</v>
      </c>
      <c r="G393" s="12" t="e">
        <v>#DIV/0!</v>
      </c>
      <c r="H393" s="12" t="e">
        <v>#DIV/0!</v>
      </c>
      <c r="I393" s="12" t="e">
        <f t="shared" si="45"/>
        <v>#DIV/0!</v>
      </c>
      <c r="J393" s="12">
        <v>-3.3698075703385011E-2</v>
      </c>
      <c r="K393" s="12">
        <v>-1.1442479879625112E-3</v>
      </c>
      <c r="L393" s="12">
        <v>-96.604411486179998</v>
      </c>
      <c r="M393" s="135">
        <v>37.224481656085104</v>
      </c>
      <c r="N393" s="135">
        <v>25.429849016477991</v>
      </c>
      <c r="O393" s="12">
        <v>-31.685149436269015</v>
      </c>
    </row>
    <row r="394" spans="2:15" x14ac:dyDescent="0.25">
      <c r="B394" s="44" t="s">
        <v>34</v>
      </c>
      <c r="C394" s="4" t="s">
        <v>122</v>
      </c>
      <c r="D394" s="12">
        <v>7.2800528509326394</v>
      </c>
      <c r="E394" s="12">
        <v>4.3557266354135304</v>
      </c>
      <c r="F394" s="45">
        <f t="shared" si="44"/>
        <v>-40.169024530426</v>
      </c>
      <c r="G394" s="12">
        <v>5.6053051330679091</v>
      </c>
      <c r="H394" s="12">
        <v>5.6301814416655667</v>
      </c>
      <c r="I394" s="12">
        <f t="shared" si="45"/>
        <v>0.44379936519250407</v>
      </c>
      <c r="J394" s="12"/>
      <c r="K394" s="12"/>
      <c r="L394" s="12"/>
      <c r="M394" s="135" t="e">
        <v>#DIV/0!</v>
      </c>
      <c r="N394" s="135" t="e">
        <v>#DIV/0!</v>
      </c>
      <c r="O394" s="12" t="e">
        <v>#DIV/0!</v>
      </c>
    </row>
    <row r="395" spans="2:15" x14ac:dyDescent="0.25">
      <c r="B395" s="44" t="s">
        <v>35</v>
      </c>
      <c r="C395" s="4" t="s">
        <v>123</v>
      </c>
      <c r="D395" s="12">
        <v>11.056092215277214</v>
      </c>
      <c r="E395" s="12">
        <v>10.969501110886689</v>
      </c>
      <c r="F395" s="45">
        <f t="shared" si="44"/>
        <v>-0.78319810204617113</v>
      </c>
      <c r="G395" s="12">
        <v>9.4566258869926276</v>
      </c>
      <c r="H395" s="12">
        <v>5.8228798113005258</v>
      </c>
      <c r="I395" s="12">
        <f t="shared" si="45"/>
        <v>-38.425397378680657</v>
      </c>
      <c r="J395" s="12">
        <v>0.38124362895005098</v>
      </c>
      <c r="K395" s="12">
        <v>0.44888386743357983</v>
      </c>
      <c r="L395" s="12">
        <v>17.741998382979098</v>
      </c>
      <c r="M395" s="135">
        <v>-140.09514101257221</v>
      </c>
      <c r="N395" s="135">
        <v>-22.493837304847986</v>
      </c>
      <c r="O395" s="12">
        <v>-83.943884746988203</v>
      </c>
    </row>
    <row r="396" spans="2:15" x14ac:dyDescent="0.25">
      <c r="B396" s="44" t="s">
        <v>36</v>
      </c>
      <c r="C396" s="4" t="s">
        <v>124</v>
      </c>
      <c r="D396" s="12" t="e">
        <v>#DIV/0!</v>
      </c>
      <c r="E396" s="12" t="e">
        <v>#DIV/0!</v>
      </c>
      <c r="F396" s="45" t="e">
        <f t="shared" si="44"/>
        <v>#DIV/0!</v>
      </c>
      <c r="G396" s="12" t="e">
        <v>#DIV/0!</v>
      </c>
      <c r="H396" s="12" t="e">
        <v>#DIV/0!</v>
      </c>
      <c r="I396" s="12" t="e">
        <f t="shared" si="45"/>
        <v>#DIV/0!</v>
      </c>
      <c r="J396" s="12">
        <v>0.14400569916547934</v>
      </c>
      <c r="K396" s="12">
        <v>0.11366103534839542</v>
      </c>
      <c r="L396" s="12">
        <v>-21.071849234393405</v>
      </c>
      <c r="M396" s="135">
        <v>0</v>
      </c>
      <c r="N396" s="135">
        <v>0</v>
      </c>
      <c r="O396" s="12" t="e">
        <v>#DIV/0!</v>
      </c>
    </row>
    <row r="397" spans="2:15" x14ac:dyDescent="0.25">
      <c r="B397" s="44" t="s">
        <v>37</v>
      </c>
      <c r="C397" s="4" t="s">
        <v>125</v>
      </c>
      <c r="D397" s="12">
        <v>-0.63058598257945031</v>
      </c>
      <c r="E397" s="12">
        <v>-0.7054865254427255</v>
      </c>
      <c r="F397" s="45">
        <f t="shared" si="44"/>
        <v>11.877927028585361</v>
      </c>
      <c r="G397" s="12">
        <v>-0.71634510950058261</v>
      </c>
      <c r="H397" s="12">
        <v>-0.8596190403298275</v>
      </c>
      <c r="I397" s="12">
        <f t="shared" si="45"/>
        <v>20.00068527432704</v>
      </c>
      <c r="J397" s="12"/>
      <c r="K397" s="12"/>
      <c r="L397" s="12"/>
      <c r="M397" s="135" t="e">
        <v>#DIV/0!</v>
      </c>
      <c r="N397" s="135" t="e">
        <v>#DIV/0!</v>
      </c>
      <c r="O397" s="12" t="e">
        <v>#DIV/0!</v>
      </c>
    </row>
    <row r="398" spans="2:15" x14ac:dyDescent="0.25">
      <c r="B398" s="44" t="s">
        <v>38</v>
      </c>
      <c r="C398" s="4" t="s">
        <v>126</v>
      </c>
      <c r="D398" s="12">
        <v>0.1972923328117559</v>
      </c>
      <c r="E398" s="12">
        <v>0.93784615384615388</v>
      </c>
      <c r="F398" s="45">
        <f t="shared" si="44"/>
        <v>375.35864190981431</v>
      </c>
      <c r="G398" s="12">
        <v>0.17301554156847537</v>
      </c>
      <c r="H398" s="12">
        <v>1.1203246294989415</v>
      </c>
      <c r="I398" s="12">
        <f t="shared" si="45"/>
        <v>547.52831990850029</v>
      </c>
      <c r="J398" s="12">
        <v>-2.8858492578609845E-3</v>
      </c>
      <c r="K398" s="12">
        <v>-8.3007071784112606E-3</v>
      </c>
      <c r="L398" s="12">
        <v>187.63481515191179</v>
      </c>
      <c r="M398" s="135">
        <v>0.13757531288787755</v>
      </c>
      <c r="N398" s="135">
        <v>9.9142619880696628E-2</v>
      </c>
      <c r="O398" s="12">
        <v>-27.935748209784677</v>
      </c>
    </row>
    <row r="399" spans="2:15" x14ac:dyDescent="0.25">
      <c r="B399" s="44" t="s">
        <v>39</v>
      </c>
      <c r="C399" s="4" t="s">
        <v>127</v>
      </c>
      <c r="D399" s="12">
        <v>5.4956027382062533</v>
      </c>
      <c r="E399" s="12">
        <v>1.9797948459405479</v>
      </c>
      <c r="F399" s="45">
        <f t="shared" si="44"/>
        <v>-63.974927951456209</v>
      </c>
      <c r="G399" s="12">
        <v>19.734263625987897</v>
      </c>
      <c r="H399" s="12">
        <v>5.2830383938735386</v>
      </c>
      <c r="I399" s="12">
        <f t="shared" si="45"/>
        <v>-73.229108042742737</v>
      </c>
      <c r="J399" s="12">
        <v>5.1937984496124032E-3</v>
      </c>
      <c r="K399" s="12">
        <v>0.35557240333586049</v>
      </c>
      <c r="L399" s="12">
        <v>6746.0955269143287</v>
      </c>
      <c r="M399" s="135">
        <v>0</v>
      </c>
      <c r="N399" s="135">
        <v>0</v>
      </c>
      <c r="O399" s="12" t="e">
        <v>#DIV/0!</v>
      </c>
    </row>
    <row r="400" spans="2:15" x14ac:dyDescent="0.25">
      <c r="B400" s="44" t="s">
        <v>40</v>
      </c>
      <c r="C400" s="4" t="s">
        <v>128</v>
      </c>
      <c r="D400" s="12">
        <v>-0.5489088046149545</v>
      </c>
      <c r="E400" s="12">
        <v>2.5430784824790038</v>
      </c>
      <c r="F400" s="45">
        <f t="shared" si="44"/>
        <v>-563.29708343135576</v>
      </c>
      <c r="G400" s="12">
        <v>-1.4717487373737375</v>
      </c>
      <c r="H400" s="12">
        <v>6.9568231332937209</v>
      </c>
      <c r="I400" s="12">
        <f t="shared" si="45"/>
        <v>-572.69095305682595</v>
      </c>
      <c r="J400" s="12">
        <v>0.38797322944760765</v>
      </c>
      <c r="K400" s="12">
        <v>1.2299220043666152E-2</v>
      </c>
      <c r="L400" s="12">
        <v>-96.82987920038255</v>
      </c>
      <c r="M400" s="135">
        <v>-128.03083275064097</v>
      </c>
      <c r="N400" s="135">
        <v>-22.146911178107057</v>
      </c>
      <c r="O400" s="12">
        <v>-82.701892425208655</v>
      </c>
    </row>
    <row r="401" spans="2:15" x14ac:dyDescent="0.25">
      <c r="B401" s="44" t="s">
        <v>41</v>
      </c>
      <c r="C401" s="4" t="s">
        <v>129</v>
      </c>
      <c r="D401" s="12">
        <v>-5.6553482442925018</v>
      </c>
      <c r="E401" s="12">
        <v>-3.937128032962002</v>
      </c>
      <c r="F401" s="45">
        <f t="shared" si="44"/>
        <v>-30.382217630268201</v>
      </c>
      <c r="G401" s="12">
        <v>-10.226320201173513</v>
      </c>
      <c r="H401" s="12">
        <v>-3.4841323430114786</v>
      </c>
      <c r="I401" s="12">
        <f t="shared" si="45"/>
        <v>-65.92975503924022</v>
      </c>
      <c r="J401" s="12">
        <v>-4.8479334546399792E-2</v>
      </c>
      <c r="K401" s="12">
        <v>1.6865181880750492E-3</v>
      </c>
      <c r="L401" s="12">
        <v>-103.47883939384704</v>
      </c>
      <c r="M401" s="135">
        <v>0.75383415648557317</v>
      </c>
      <c r="N401" s="135">
        <v>3.7142394777837789E-2</v>
      </c>
      <c r="O401" s="12">
        <v>-95.072869216884754</v>
      </c>
    </row>
    <row r="402" spans="2:15" x14ac:dyDescent="0.25">
      <c r="B402" s="44" t="s">
        <v>42</v>
      </c>
      <c r="C402" s="4" t="s">
        <v>130</v>
      </c>
      <c r="D402" s="12">
        <v>9.3263408763373974</v>
      </c>
      <c r="E402" s="12">
        <v>8.9256585332629541</v>
      </c>
      <c r="F402" s="45">
        <f t="shared" si="44"/>
        <v>-4.2962438150963038</v>
      </c>
      <c r="G402" s="12">
        <v>15.213692253802904</v>
      </c>
      <c r="H402" s="12">
        <v>17.185002811194291</v>
      </c>
      <c r="I402" s="12">
        <f t="shared" si="45"/>
        <v>12.957476229339576</v>
      </c>
      <c r="J402" s="12">
        <v>-0.11671848839990433</v>
      </c>
      <c r="K402" s="12">
        <v>-5.0438596491228067E-2</v>
      </c>
      <c r="L402" s="12">
        <v>-56.786112309462176</v>
      </c>
      <c r="M402" s="135">
        <v>438.36402774455871</v>
      </c>
      <c r="N402" s="135">
        <v>127.94486215538848</v>
      </c>
      <c r="O402" s="12">
        <v>-70.813101883911003</v>
      </c>
    </row>
    <row r="403" spans="2:15" x14ac:dyDescent="0.25">
      <c r="B403" s="44" t="s">
        <v>43</v>
      </c>
      <c r="C403" s="4" t="s">
        <v>131</v>
      </c>
      <c r="D403" s="12" t="e">
        <v>#DIV/0!</v>
      </c>
      <c r="E403" s="12" t="e">
        <v>#DIV/0!</v>
      </c>
      <c r="F403" s="45" t="e">
        <f t="shared" si="44"/>
        <v>#DIV/0!</v>
      </c>
      <c r="G403" s="12" t="e">
        <v>#DIV/0!</v>
      </c>
      <c r="H403" s="12" t="e">
        <v>#DIV/0!</v>
      </c>
      <c r="I403" s="12" t="e">
        <f t="shared" si="45"/>
        <v>#DIV/0!</v>
      </c>
      <c r="J403" s="12">
        <v>0.24262756734332261</v>
      </c>
      <c r="K403" s="12">
        <v>0.23143707943383093</v>
      </c>
      <c r="L403" s="12">
        <v>-4.6122079333454025</v>
      </c>
      <c r="M403" s="135">
        <v>-6.5567891772547973E-2</v>
      </c>
      <c r="N403" s="135">
        <v>0.24697825185101852</v>
      </c>
      <c r="O403" s="12">
        <v>-476.6756032171582</v>
      </c>
    </row>
    <row r="404" spans="2:15" x14ac:dyDescent="0.25">
      <c r="B404" s="44" t="s">
        <v>44</v>
      </c>
      <c r="C404" s="4" t="s">
        <v>132</v>
      </c>
      <c r="D404" s="12" t="e">
        <v>#DIV/0!</v>
      </c>
      <c r="E404" s="12" t="e">
        <v>#DIV/0!</v>
      </c>
      <c r="F404" s="45" t="e">
        <f t="shared" si="44"/>
        <v>#DIV/0!</v>
      </c>
      <c r="G404" s="12" t="e">
        <v>#DIV/0!</v>
      </c>
      <c r="H404" s="12" t="e">
        <v>#DIV/0!</v>
      </c>
      <c r="I404" s="12" t="e">
        <f t="shared" si="45"/>
        <v>#DIV/0!</v>
      </c>
      <c r="J404" s="12"/>
      <c r="K404" s="12"/>
      <c r="L404" s="12"/>
      <c r="M404" s="135" t="e">
        <v>#DIV/0!</v>
      </c>
      <c r="N404" s="135" t="e">
        <v>#DIV/0!</v>
      </c>
      <c r="O404" s="12" t="e">
        <v>#DIV/0!</v>
      </c>
    </row>
    <row r="405" spans="2:15" x14ac:dyDescent="0.25">
      <c r="B405" s="44" t="s">
        <v>45</v>
      </c>
      <c r="C405" s="4" t="s">
        <v>133</v>
      </c>
      <c r="D405" s="12" t="e">
        <v>#DIV/0!</v>
      </c>
      <c r="E405" s="12" t="e">
        <v>#DIV/0!</v>
      </c>
      <c r="F405" s="45" t="e">
        <f t="shared" si="44"/>
        <v>#DIV/0!</v>
      </c>
      <c r="G405" s="12" t="e">
        <v>#DIV/0!</v>
      </c>
      <c r="H405" s="12" t="e">
        <v>#DIV/0!</v>
      </c>
      <c r="I405" s="12" t="e">
        <f t="shared" si="45"/>
        <v>#DIV/0!</v>
      </c>
      <c r="J405" s="12"/>
      <c r="K405" s="12"/>
      <c r="L405" s="12"/>
      <c r="M405" s="135" t="e">
        <v>#DIV/0!</v>
      </c>
      <c r="N405" s="135" t="e">
        <v>#DIV/0!</v>
      </c>
      <c r="O405" s="12" t="e">
        <v>#DIV/0!</v>
      </c>
    </row>
    <row r="406" spans="2:15" x14ac:dyDescent="0.25">
      <c r="B406" s="44" t="s">
        <v>46</v>
      </c>
      <c r="C406" s="4" t="s">
        <v>134</v>
      </c>
      <c r="D406" s="12">
        <v>38.596019132529449</v>
      </c>
      <c r="E406" s="12">
        <v>12.789559153651432</v>
      </c>
      <c r="F406" s="45">
        <f t="shared" si="44"/>
        <v>-66.86300960279047</v>
      </c>
      <c r="G406" s="12">
        <v>5.2231616037874815</v>
      </c>
      <c r="H406" s="12">
        <v>0.88082391463302312</v>
      </c>
      <c r="I406" s="12">
        <f t="shared" si="45"/>
        <v>-83.13619256975872</v>
      </c>
      <c r="J406" s="12"/>
      <c r="K406" s="12"/>
      <c r="L406" s="12"/>
      <c r="M406" s="135" t="e">
        <v>#DIV/0!</v>
      </c>
      <c r="N406" s="135" t="e">
        <v>#DIV/0!</v>
      </c>
      <c r="O406" s="12" t="e">
        <v>#DIV/0!</v>
      </c>
    </row>
    <row r="407" spans="2:15" x14ac:dyDescent="0.25">
      <c r="B407" s="44" t="s">
        <v>47</v>
      </c>
      <c r="C407" s="4" t="s">
        <v>135</v>
      </c>
      <c r="D407" s="12" t="e">
        <v>#DIV/0!</v>
      </c>
      <c r="E407" s="12" t="e">
        <v>#DIV/0!</v>
      </c>
      <c r="F407" s="45" t="e">
        <f t="shared" si="44"/>
        <v>#DIV/0!</v>
      </c>
      <c r="G407" s="12" t="e">
        <v>#DIV/0!</v>
      </c>
      <c r="H407" s="12" t="e">
        <v>#DIV/0!</v>
      </c>
      <c r="I407" s="12" t="e">
        <f t="shared" si="45"/>
        <v>#DIV/0!</v>
      </c>
      <c r="J407" s="12">
        <v>0.27481480041220274</v>
      </c>
      <c r="K407" s="12">
        <v>0.19438492718600062</v>
      </c>
      <c r="L407" s="12">
        <v>-29.266936535282305</v>
      </c>
      <c r="M407" s="135">
        <v>0</v>
      </c>
      <c r="N407" s="135">
        <v>0</v>
      </c>
      <c r="O407" s="12" t="e">
        <v>#DIV/0!</v>
      </c>
    </row>
    <row r="408" spans="2:15" x14ac:dyDescent="0.25">
      <c r="B408" s="44" t="s">
        <v>48</v>
      </c>
      <c r="C408" s="4" t="s">
        <v>136</v>
      </c>
      <c r="D408" s="12" t="e">
        <v>#DIV/0!</v>
      </c>
      <c r="E408" s="12" t="e">
        <v>#DIV/0!</v>
      </c>
      <c r="F408" s="45" t="e">
        <f t="shared" si="44"/>
        <v>#DIV/0!</v>
      </c>
      <c r="G408" s="12" t="e">
        <v>#DIV/0!</v>
      </c>
      <c r="H408" s="12" t="e">
        <v>#DIV/0!</v>
      </c>
      <c r="I408" s="12" t="e">
        <f t="shared" si="45"/>
        <v>#DIV/0!</v>
      </c>
      <c r="J408" s="12"/>
      <c r="K408" s="12"/>
      <c r="L408" s="12"/>
      <c r="M408" s="135" t="e">
        <v>#DIV/0!</v>
      </c>
      <c r="N408" s="135" t="e">
        <v>#DIV/0!</v>
      </c>
      <c r="O408" s="12" t="e">
        <v>#DIV/0!</v>
      </c>
    </row>
    <row r="409" spans="2:15" x14ac:dyDescent="0.25">
      <c r="B409" s="44" t="s">
        <v>49</v>
      </c>
      <c r="C409" s="4" t="s">
        <v>137</v>
      </c>
      <c r="D409" s="12">
        <v>21.428022590187869</v>
      </c>
      <c r="E409" s="12">
        <v>-0.32198932015621268</v>
      </c>
      <c r="F409" s="45">
        <f t="shared" si="44"/>
        <v>-101.50265531409163</v>
      </c>
      <c r="G409" s="12">
        <v>0.44068543869435434</v>
      </c>
      <c r="H409" s="12">
        <v>-7.1433598050216407E-3</v>
      </c>
      <c r="I409" s="12">
        <f t="shared" si="45"/>
        <v>-101.6209656997485</v>
      </c>
      <c r="J409" s="12"/>
      <c r="K409" s="12"/>
      <c r="L409" s="12"/>
      <c r="M409" s="135" t="e">
        <v>#DIV/0!</v>
      </c>
      <c r="N409" s="135" t="e">
        <v>#DIV/0!</v>
      </c>
      <c r="O409" s="12" t="e">
        <v>#DIV/0!</v>
      </c>
    </row>
    <row r="410" spans="2:15" x14ac:dyDescent="0.25">
      <c r="B410" s="44" t="s">
        <v>50</v>
      </c>
      <c r="C410" s="4" t="s">
        <v>138</v>
      </c>
      <c r="D410" s="12" t="e">
        <v>#DIV/0!</v>
      </c>
      <c r="E410" s="12" t="e">
        <v>#DIV/0!</v>
      </c>
      <c r="F410" s="45"/>
      <c r="G410" s="12" t="e">
        <v>#DIV/0!</v>
      </c>
      <c r="H410" s="12" t="e">
        <v>#DIV/0!</v>
      </c>
      <c r="I410" s="12" t="e">
        <f t="shared" si="45"/>
        <v>#DIV/0!</v>
      </c>
      <c r="J410" s="12">
        <v>6.4714964828382392E-3</v>
      </c>
      <c r="K410" s="12">
        <v>2.4712847180130386E-3</v>
      </c>
      <c r="L410" s="12">
        <v>-61.81277816395886</v>
      </c>
      <c r="M410" s="135">
        <v>0</v>
      </c>
      <c r="N410" s="135">
        <v>0</v>
      </c>
      <c r="O410" s="12" t="e">
        <v>#DIV/0!</v>
      </c>
    </row>
    <row r="411" spans="2:15" x14ac:dyDescent="0.25">
      <c r="B411" s="44" t="s">
        <v>51</v>
      </c>
      <c r="C411" s="4" t="s">
        <v>139</v>
      </c>
      <c r="D411" s="12" t="e">
        <v>#DIV/0!</v>
      </c>
      <c r="E411" s="12" t="e">
        <v>#DIV/0!</v>
      </c>
      <c r="F411" s="45"/>
      <c r="G411" s="12" t="e">
        <v>#DIV/0!</v>
      </c>
      <c r="H411" s="12" t="e">
        <v>#DIV/0!</v>
      </c>
      <c r="I411" s="12" t="e">
        <f t="shared" si="45"/>
        <v>#DIV/0!</v>
      </c>
      <c r="J411" s="12"/>
      <c r="K411" s="12"/>
      <c r="L411" s="12"/>
      <c r="M411" s="135" t="e">
        <v>#DIV/0!</v>
      </c>
      <c r="N411" s="135" t="e">
        <v>#DIV/0!</v>
      </c>
      <c r="O411" s="12" t="e">
        <v>#DIV/0!</v>
      </c>
    </row>
    <row r="412" spans="2:15" x14ac:dyDescent="0.25">
      <c r="B412" s="44" t="s">
        <v>52</v>
      </c>
      <c r="C412" s="4" t="s">
        <v>140</v>
      </c>
      <c r="D412" s="12" t="e">
        <v>#DIV/0!</v>
      </c>
      <c r="E412" s="12" t="e">
        <v>#DIV/0!</v>
      </c>
      <c r="F412" s="45"/>
      <c r="G412" s="12" t="e">
        <v>#DIV/0!</v>
      </c>
      <c r="H412" s="12" t="e">
        <v>#DIV/0!</v>
      </c>
      <c r="I412" s="12" t="e">
        <f t="shared" si="45"/>
        <v>#DIV/0!</v>
      </c>
      <c r="J412" s="12"/>
      <c r="K412" s="12"/>
      <c r="L412" s="12"/>
      <c r="M412" s="135" t="e">
        <v>#DIV/0!</v>
      </c>
      <c r="N412" s="135" t="e">
        <v>#DIV/0!</v>
      </c>
      <c r="O412" s="12" t="e">
        <v>#DIV/0!</v>
      </c>
    </row>
    <row r="413" spans="2:15" x14ac:dyDescent="0.25">
      <c r="B413" s="44" t="s">
        <v>53</v>
      </c>
      <c r="C413" s="4" t="s">
        <v>141</v>
      </c>
      <c r="D413" s="12" t="e">
        <v>#DIV/0!</v>
      </c>
      <c r="E413" s="12" t="e">
        <v>#DIV/0!</v>
      </c>
      <c r="F413" s="45"/>
      <c r="G413" s="12" t="e">
        <v>#DIV/0!</v>
      </c>
      <c r="H413" s="12" t="e">
        <v>#DIV/0!</v>
      </c>
      <c r="I413" s="12" t="e">
        <f t="shared" si="45"/>
        <v>#DIV/0!</v>
      </c>
      <c r="J413" s="12"/>
      <c r="K413" s="12"/>
      <c r="L413" s="12"/>
      <c r="M413" s="135" t="e">
        <v>#DIV/0!</v>
      </c>
      <c r="N413" s="135" t="e">
        <v>#DIV/0!</v>
      </c>
      <c r="O413" s="12" t="e">
        <v>#DIV/0!</v>
      </c>
    </row>
    <row r="414" spans="2:15" x14ac:dyDescent="0.25">
      <c r="B414" s="44" t="s">
        <v>54</v>
      </c>
      <c r="C414" s="4" t="s">
        <v>142</v>
      </c>
      <c r="D414" s="12" t="e">
        <v>#DIV/0!</v>
      </c>
      <c r="E414" s="12" t="e">
        <v>#DIV/0!</v>
      </c>
      <c r="F414" s="45"/>
      <c r="G414" s="12" t="e">
        <v>#DIV/0!</v>
      </c>
      <c r="H414" s="12" t="e">
        <v>#DIV/0!</v>
      </c>
      <c r="I414" s="12" t="e">
        <f t="shared" si="45"/>
        <v>#DIV/0!</v>
      </c>
      <c r="J414" s="12"/>
      <c r="K414" s="12"/>
      <c r="L414" s="12"/>
      <c r="M414" s="135" t="e">
        <v>#DIV/0!</v>
      </c>
      <c r="N414" s="135" t="e">
        <v>#DIV/0!</v>
      </c>
      <c r="O414" s="12" t="e">
        <v>#DIV/0!</v>
      </c>
    </row>
    <row r="415" spans="2:15" x14ac:dyDescent="0.25">
      <c r="B415" s="44" t="s">
        <v>55</v>
      </c>
      <c r="C415" s="4" t="s">
        <v>143</v>
      </c>
      <c r="D415" s="12">
        <v>-21.20057170080991</v>
      </c>
      <c r="E415" s="12">
        <v>46.561979538424936</v>
      </c>
      <c r="F415" s="45"/>
      <c r="G415" s="12">
        <v>-1.0071975012448509</v>
      </c>
      <c r="H415" s="12">
        <v>2.1671243798724307</v>
      </c>
      <c r="I415" s="12">
        <f t="shared" si="45"/>
        <v>-315.16379629555894</v>
      </c>
      <c r="J415" s="12"/>
      <c r="K415" s="12"/>
      <c r="L415" s="12"/>
      <c r="M415" s="135" t="e">
        <v>#DIV/0!</v>
      </c>
      <c r="N415" s="135" t="e">
        <v>#DIV/0!</v>
      </c>
      <c r="O415" s="12" t="e">
        <v>#DIV/0!</v>
      </c>
    </row>
    <row r="416" spans="2:15" x14ac:dyDescent="0.25">
      <c r="B416" s="44" t="s">
        <v>56</v>
      </c>
      <c r="C416" s="4" t="s">
        <v>144</v>
      </c>
      <c r="D416" s="12" t="e">
        <v>#DIV/0!</v>
      </c>
      <c r="E416" s="12" t="e">
        <v>#DIV/0!</v>
      </c>
      <c r="F416" s="45"/>
      <c r="G416" s="12" t="e">
        <v>#DIV/0!</v>
      </c>
      <c r="H416" s="12" t="e">
        <v>#DIV/0!</v>
      </c>
      <c r="I416" s="12" t="e">
        <f t="shared" si="45"/>
        <v>#DIV/0!</v>
      </c>
      <c r="J416" s="12">
        <v>-1.0090702947845805E-2</v>
      </c>
      <c r="K416" s="12">
        <v>2.2188208616780045E-2</v>
      </c>
      <c r="L416" s="12">
        <v>-319.88764044943821</v>
      </c>
      <c r="M416" s="135">
        <v>0</v>
      </c>
      <c r="N416" s="135">
        <v>0</v>
      </c>
      <c r="O416" s="12" t="e">
        <v>#DIV/0!</v>
      </c>
    </row>
    <row r="417" spans="2:15" x14ac:dyDescent="0.25">
      <c r="B417" s="44" t="s">
        <v>57</v>
      </c>
      <c r="C417" s="4" t="s">
        <v>145</v>
      </c>
      <c r="D417" s="12" t="e">
        <v>#DIV/0!</v>
      </c>
      <c r="E417" s="12" t="e">
        <v>#DIV/0!</v>
      </c>
      <c r="F417" s="45"/>
      <c r="G417" s="12" t="e">
        <v>#DIV/0!</v>
      </c>
      <c r="H417" s="12" t="e">
        <v>#DIV/0!</v>
      </c>
      <c r="I417" s="12" t="e">
        <f t="shared" si="45"/>
        <v>#DIV/0!</v>
      </c>
      <c r="J417" s="12"/>
      <c r="K417" s="12"/>
      <c r="L417" s="12"/>
      <c r="M417" s="135" t="e">
        <v>#DIV/0!</v>
      </c>
      <c r="N417" s="135" t="e">
        <v>#DIV/0!</v>
      </c>
      <c r="O417" s="12" t="e">
        <v>#DIV/0!</v>
      </c>
    </row>
    <row r="418" spans="2:15" x14ac:dyDescent="0.25">
      <c r="B418" s="44" t="s">
        <v>58</v>
      </c>
      <c r="C418" s="4" t="s">
        <v>146</v>
      </c>
      <c r="D418" s="12">
        <v>3.7640828617413429</v>
      </c>
      <c r="E418" s="12">
        <v>3.8934894999313721</v>
      </c>
      <c r="F418" s="45">
        <f t="shared" si="44"/>
        <v>3.4379327699008968</v>
      </c>
      <c r="G418" s="12">
        <v>3.7985958294037516</v>
      </c>
      <c r="H418" s="12">
        <v>3.9347142592935085</v>
      </c>
      <c r="I418" s="12">
        <f t="shared" si="45"/>
        <v>3.58338807293228</v>
      </c>
      <c r="J418" s="12"/>
      <c r="K418" s="12"/>
      <c r="L418" s="12"/>
      <c r="M418" s="135" t="e">
        <v>#DIV/0!</v>
      </c>
      <c r="N418" s="135" t="e">
        <v>#DIV/0!</v>
      </c>
      <c r="O418" s="12" t="e">
        <v>#DIV/0!</v>
      </c>
    </row>
    <row r="419" spans="2:15" x14ac:dyDescent="0.25">
      <c r="B419" s="44" t="s">
        <v>59</v>
      </c>
      <c r="C419" s="4" t="s">
        <v>147</v>
      </c>
      <c r="D419" s="12">
        <v>14.759227955607725</v>
      </c>
      <c r="E419" s="12">
        <v>26.740185937254303</v>
      </c>
      <c r="F419" s="45">
        <f t="shared" si="44"/>
        <v>81.176048081122332</v>
      </c>
      <c r="G419" s="12">
        <v>1.5538087391079183</v>
      </c>
      <c r="H419" s="12">
        <v>5.3425648109226183</v>
      </c>
      <c r="I419" s="12">
        <f t="shared" si="45"/>
        <v>243.83670759825452</v>
      </c>
      <c r="J419" s="12">
        <v>6.0512478090309657E-2</v>
      </c>
      <c r="K419" s="12">
        <v>7.1029129454970363E-2</v>
      </c>
      <c r="L419" s="12">
        <v>17.37931034482758</v>
      </c>
      <c r="M419" s="135">
        <v>0</v>
      </c>
      <c r="N419" s="135">
        <v>0</v>
      </c>
      <c r="O419" s="12" t="e">
        <v>#DIV/0!</v>
      </c>
    </row>
    <row r="420" spans="2:15" x14ac:dyDescent="0.25">
      <c r="B420" s="44" t="s">
        <v>60</v>
      </c>
      <c r="C420" s="4" t="s">
        <v>148</v>
      </c>
      <c r="D420" s="12" t="e">
        <v>#DIV/0!</v>
      </c>
      <c r="E420" s="12" t="e">
        <v>#DIV/0!</v>
      </c>
      <c r="F420" s="45" t="e">
        <f t="shared" si="44"/>
        <v>#DIV/0!</v>
      </c>
      <c r="G420" s="12" t="e">
        <v>#DIV/0!</v>
      </c>
      <c r="H420" s="12" t="e">
        <v>#DIV/0!</v>
      </c>
      <c r="I420" s="12" t="e">
        <f t="shared" si="45"/>
        <v>#DIV/0!</v>
      </c>
      <c r="J420" s="12">
        <v>2.4724245813463885E-2</v>
      </c>
      <c r="K420" s="12">
        <v>0.14210301364810898</v>
      </c>
      <c r="L420" s="12">
        <v>474.75166166939289</v>
      </c>
      <c r="M420" s="135">
        <v>0</v>
      </c>
      <c r="N420" s="135">
        <v>0</v>
      </c>
      <c r="O420" s="12" t="e">
        <v>#DIV/0!</v>
      </c>
    </row>
    <row r="421" spans="2:15" x14ac:dyDescent="0.25">
      <c r="B421" s="44" t="s">
        <v>61</v>
      </c>
      <c r="C421" s="4" t="s">
        <v>149</v>
      </c>
      <c r="D421" s="12" t="e">
        <v>#DIV/0!</v>
      </c>
      <c r="E421" s="12" t="e">
        <v>#DIV/0!</v>
      </c>
      <c r="F421" s="45" t="e">
        <f t="shared" si="44"/>
        <v>#DIV/0!</v>
      </c>
      <c r="G421" s="12" t="e">
        <v>#DIV/0!</v>
      </c>
      <c r="H421" s="12" t="e">
        <v>#DIV/0!</v>
      </c>
      <c r="I421" s="12" t="e">
        <f t="shared" si="45"/>
        <v>#DIV/0!</v>
      </c>
      <c r="J421" s="12"/>
      <c r="K421" s="12">
        <v>0</v>
      </c>
      <c r="L421" s="12"/>
      <c r="M421" s="135" t="e">
        <v>#DIV/0!</v>
      </c>
      <c r="N421" s="135">
        <v>0.86822559582109049</v>
      </c>
      <c r="O421" s="12" t="e">
        <v>#DIV/0!</v>
      </c>
    </row>
    <row r="422" spans="2:15" x14ac:dyDescent="0.25">
      <c r="B422" s="44" t="s">
        <v>62</v>
      </c>
      <c r="C422" s="4" t="s">
        <v>150</v>
      </c>
      <c r="D422" s="12" t="e">
        <v>#DIV/0!</v>
      </c>
      <c r="E422" s="12" t="e">
        <v>#DIV/0!</v>
      </c>
      <c r="F422" s="45" t="e">
        <f t="shared" si="44"/>
        <v>#DIV/0!</v>
      </c>
      <c r="G422" s="12" t="e">
        <v>#DIV/0!</v>
      </c>
      <c r="H422" s="12" t="e">
        <v>#DIV/0!</v>
      </c>
      <c r="I422" s="12" t="e">
        <f t="shared" si="45"/>
        <v>#DIV/0!</v>
      </c>
      <c r="J422" s="12"/>
      <c r="K422" s="12"/>
      <c r="L422" s="12"/>
      <c r="M422" s="135" t="e">
        <v>#DIV/0!</v>
      </c>
      <c r="N422" s="135" t="e">
        <v>#DIV/0!</v>
      </c>
      <c r="O422" s="12" t="e">
        <v>#DIV/0!</v>
      </c>
    </row>
    <row r="423" spans="2:15" x14ac:dyDescent="0.25">
      <c r="B423" s="44" t="s">
        <v>63</v>
      </c>
      <c r="C423" s="4" t="s">
        <v>151</v>
      </c>
      <c r="D423" s="12">
        <v>1.8140083527273885</v>
      </c>
      <c r="E423" s="12">
        <v>7.2501808411697848</v>
      </c>
      <c r="F423" s="45">
        <f t="shared" si="44"/>
        <v>299.67736809309781</v>
      </c>
      <c r="G423" s="12">
        <v>5.6600019894558837</v>
      </c>
      <c r="H423" s="12">
        <v>0.42571988893419543</v>
      </c>
      <c r="I423" s="12">
        <f t="shared" si="45"/>
        <v>-92.478449835754887</v>
      </c>
      <c r="J423" s="12"/>
      <c r="K423" s="12">
        <v>0</v>
      </c>
      <c r="L423" s="12"/>
      <c r="M423" s="135" t="e">
        <v>#DIV/0!</v>
      </c>
      <c r="N423" s="135">
        <v>0</v>
      </c>
      <c r="O423" s="12" t="e">
        <v>#DIV/0!</v>
      </c>
    </row>
    <row r="424" spans="2:15" x14ac:dyDescent="0.25">
      <c r="B424" s="44" t="s">
        <v>64</v>
      </c>
      <c r="C424" s="4" t="s">
        <v>152</v>
      </c>
      <c r="D424" s="12" t="e">
        <v>#DIV/0!</v>
      </c>
      <c r="E424" s="12" t="e">
        <v>#DIV/0!</v>
      </c>
      <c r="F424" s="45" t="e">
        <f t="shared" si="44"/>
        <v>#DIV/0!</v>
      </c>
      <c r="G424" s="12" t="e">
        <v>#DIV/0!</v>
      </c>
      <c r="H424" s="12" t="e">
        <v>#DIV/0!</v>
      </c>
      <c r="I424" s="12" t="e">
        <f t="shared" si="45"/>
        <v>#DIV/0!</v>
      </c>
      <c r="J424" s="12">
        <v>0.38276553106212424</v>
      </c>
      <c r="K424" s="12"/>
      <c r="L424" s="12"/>
      <c r="M424" s="135">
        <v>0</v>
      </c>
      <c r="N424" s="135" t="e">
        <v>#DIV/0!</v>
      </c>
      <c r="O424" s="12" t="e">
        <v>#DIV/0!</v>
      </c>
    </row>
    <row r="425" spans="2:15" x14ac:dyDescent="0.25">
      <c r="B425" s="44" t="s">
        <v>65</v>
      </c>
      <c r="C425" s="4" t="s">
        <v>153</v>
      </c>
      <c r="D425" s="12" t="e">
        <v>#DIV/0!</v>
      </c>
      <c r="E425" s="12" t="e">
        <v>#DIV/0!</v>
      </c>
      <c r="F425" s="45" t="e">
        <f t="shared" ref="F425:F448" si="46">E425/D425*100-100</f>
        <v>#DIV/0!</v>
      </c>
      <c r="G425" s="12" t="e">
        <v>#DIV/0!</v>
      </c>
      <c r="H425" s="12" t="e">
        <v>#DIV/0!</v>
      </c>
      <c r="I425" s="12" t="e">
        <f t="shared" ref="I425:I448" si="47">H425/G425*100-100</f>
        <v>#DIV/0!</v>
      </c>
      <c r="J425" s="12"/>
      <c r="K425" s="12">
        <v>0</v>
      </c>
      <c r="L425" s="12"/>
      <c r="M425" s="135" t="e">
        <v>#DIV/0!</v>
      </c>
      <c r="N425" s="135">
        <v>0</v>
      </c>
      <c r="O425" s="12" t="e">
        <v>#DIV/0!</v>
      </c>
    </row>
    <row r="426" spans="2:15" x14ac:dyDescent="0.25">
      <c r="B426" s="44" t="s">
        <v>66</v>
      </c>
      <c r="C426" s="4" t="s">
        <v>154</v>
      </c>
      <c r="D426" s="12" t="e">
        <v>#DIV/0!</v>
      </c>
      <c r="E426" s="12" t="e">
        <v>#DIV/0!</v>
      </c>
      <c r="F426" s="45" t="e">
        <f t="shared" si="46"/>
        <v>#DIV/0!</v>
      </c>
      <c r="G426" s="12" t="e">
        <v>#DIV/0!</v>
      </c>
      <c r="H426" s="12" t="e">
        <v>#DIV/0!</v>
      </c>
      <c r="I426" s="12" t="e">
        <f t="shared" si="47"/>
        <v>#DIV/0!</v>
      </c>
      <c r="J426" s="12"/>
      <c r="K426" s="12"/>
      <c r="L426" s="12"/>
      <c r="M426" s="135" t="e">
        <v>#DIV/0!</v>
      </c>
      <c r="N426" s="135" t="e">
        <v>#DIV/0!</v>
      </c>
      <c r="O426" s="12" t="e">
        <v>#DIV/0!</v>
      </c>
    </row>
    <row r="427" spans="2:15" x14ac:dyDescent="0.25">
      <c r="B427" s="44" t="s">
        <v>67</v>
      </c>
      <c r="C427" s="4" t="s">
        <v>155</v>
      </c>
      <c r="D427" s="12" t="e">
        <v>#DIV/0!</v>
      </c>
      <c r="E427" s="12" t="e">
        <v>#DIV/0!</v>
      </c>
      <c r="F427" s="45" t="e">
        <f t="shared" si="46"/>
        <v>#DIV/0!</v>
      </c>
      <c r="G427" s="12" t="e">
        <v>#DIV/0!</v>
      </c>
      <c r="H427" s="12" t="e">
        <v>#DIV/0!</v>
      </c>
      <c r="I427" s="12" t="e">
        <f t="shared" si="47"/>
        <v>#DIV/0!</v>
      </c>
      <c r="J427" s="12"/>
      <c r="K427" s="12"/>
      <c r="L427" s="12"/>
      <c r="M427" s="135" t="e">
        <v>#DIV/0!</v>
      </c>
      <c r="N427" s="135" t="e">
        <v>#DIV/0!</v>
      </c>
      <c r="O427" s="12" t="e">
        <v>#DIV/0!</v>
      </c>
    </row>
    <row r="428" spans="2:15" x14ac:dyDescent="0.25">
      <c r="B428" s="44" t="s">
        <v>68</v>
      </c>
      <c r="C428" s="4" t="s">
        <v>156</v>
      </c>
      <c r="D428" s="12" t="e">
        <v>#DIV/0!</v>
      </c>
      <c r="E428" s="12" t="e">
        <v>#DIV/0!</v>
      </c>
      <c r="F428" s="45" t="e">
        <f t="shared" si="46"/>
        <v>#DIV/0!</v>
      </c>
      <c r="G428" s="12" t="e">
        <v>#DIV/0!</v>
      </c>
      <c r="H428" s="12" t="e">
        <v>#DIV/0!</v>
      </c>
      <c r="I428" s="12" t="e">
        <f t="shared" si="47"/>
        <v>#DIV/0!</v>
      </c>
      <c r="J428" s="12"/>
      <c r="K428" s="12"/>
      <c r="L428" s="12"/>
      <c r="M428" s="135" t="e">
        <v>#DIV/0!</v>
      </c>
      <c r="N428" s="135" t="e">
        <v>#DIV/0!</v>
      </c>
      <c r="O428" s="12" t="e">
        <v>#DIV/0!</v>
      </c>
    </row>
    <row r="429" spans="2:15" x14ac:dyDescent="0.25">
      <c r="B429" s="44" t="s">
        <v>69</v>
      </c>
      <c r="C429" s="4" t="s">
        <v>157</v>
      </c>
      <c r="D429" s="12" t="e">
        <v>#DIV/0!</v>
      </c>
      <c r="E429" s="12" t="e">
        <v>#DIV/0!</v>
      </c>
      <c r="F429" s="45" t="e">
        <f t="shared" si="46"/>
        <v>#DIV/0!</v>
      </c>
      <c r="G429" s="12" t="e">
        <v>#DIV/0!</v>
      </c>
      <c r="H429" s="12" t="e">
        <v>#DIV/0!</v>
      </c>
      <c r="I429" s="12" t="e">
        <f t="shared" si="47"/>
        <v>#DIV/0!</v>
      </c>
      <c r="J429" s="12"/>
      <c r="K429" s="12"/>
      <c r="L429" s="12"/>
      <c r="M429" s="135" t="e">
        <v>#DIV/0!</v>
      </c>
      <c r="N429" s="135" t="e">
        <v>#DIV/0!</v>
      </c>
      <c r="O429" s="12" t="e">
        <v>#DIV/0!</v>
      </c>
    </row>
    <row r="430" spans="2:15" x14ac:dyDescent="0.25">
      <c r="B430" s="44" t="s">
        <v>70</v>
      </c>
      <c r="C430" s="4" t="s">
        <v>158</v>
      </c>
      <c r="D430" s="12" t="e">
        <v>#DIV/0!</v>
      </c>
      <c r="E430" s="12" t="e">
        <v>#DIV/0!</v>
      </c>
      <c r="F430" s="45" t="e">
        <f t="shared" si="46"/>
        <v>#DIV/0!</v>
      </c>
      <c r="G430" s="12" t="e">
        <v>#DIV/0!</v>
      </c>
      <c r="H430" s="12" t="e">
        <v>#DIV/0!</v>
      </c>
      <c r="I430" s="12" t="e">
        <f t="shared" si="47"/>
        <v>#DIV/0!</v>
      </c>
      <c r="J430" s="12"/>
      <c r="K430" s="12"/>
      <c r="L430" s="12"/>
      <c r="M430" s="135" t="e">
        <v>#DIV/0!</v>
      </c>
      <c r="N430" s="135" t="e">
        <v>#DIV/0!</v>
      </c>
      <c r="O430" s="12" t="e">
        <v>#DIV/0!</v>
      </c>
    </row>
    <row r="431" spans="2:15" x14ac:dyDescent="0.25">
      <c r="B431" s="44" t="s">
        <v>71</v>
      </c>
      <c r="C431" s="4" t="s">
        <v>159</v>
      </c>
      <c r="D431" s="12" t="e">
        <v>#DIV/0!</v>
      </c>
      <c r="E431" s="12" t="e">
        <v>#DIV/0!</v>
      </c>
      <c r="F431" s="45" t="e">
        <f t="shared" si="46"/>
        <v>#DIV/0!</v>
      </c>
      <c r="G431" s="12" t="e">
        <v>#DIV/0!</v>
      </c>
      <c r="H431" s="12" t="e">
        <v>#DIV/0!</v>
      </c>
      <c r="I431" s="12" t="e">
        <f t="shared" si="47"/>
        <v>#DIV/0!</v>
      </c>
      <c r="J431" s="12"/>
      <c r="K431" s="12"/>
      <c r="L431" s="12"/>
      <c r="M431" s="135" t="e">
        <v>#DIV/0!</v>
      </c>
      <c r="N431" s="135" t="e">
        <v>#DIV/0!</v>
      </c>
      <c r="O431" s="12" t="e">
        <v>#DIV/0!</v>
      </c>
    </row>
    <row r="432" spans="2:15" x14ac:dyDescent="0.25">
      <c r="B432" s="44" t="s">
        <v>72</v>
      </c>
      <c r="C432" s="4" t="s">
        <v>160</v>
      </c>
      <c r="D432" s="12" t="e">
        <v>#DIV/0!</v>
      </c>
      <c r="E432" s="12" t="e">
        <v>#DIV/0!</v>
      </c>
      <c r="F432" s="45" t="e">
        <f t="shared" si="46"/>
        <v>#DIV/0!</v>
      </c>
      <c r="G432" s="12" t="e">
        <v>#DIV/0!</v>
      </c>
      <c r="H432" s="12" t="e">
        <v>#DIV/0!</v>
      </c>
      <c r="I432" s="12" t="e">
        <f t="shared" si="47"/>
        <v>#DIV/0!</v>
      </c>
      <c r="J432" s="12"/>
      <c r="K432" s="12"/>
      <c r="L432" s="12"/>
      <c r="M432" s="135" t="e">
        <v>#DIV/0!</v>
      </c>
      <c r="N432" s="135" t="e">
        <v>#DIV/0!</v>
      </c>
      <c r="O432" s="12" t="e">
        <v>#DIV/0!</v>
      </c>
    </row>
    <row r="433" spans="2:15" x14ac:dyDescent="0.25">
      <c r="B433" s="44" t="s">
        <v>73</v>
      </c>
      <c r="C433" s="4" t="s">
        <v>161</v>
      </c>
      <c r="D433" s="12" t="e">
        <v>#DIV/0!</v>
      </c>
      <c r="E433" s="12" t="e">
        <v>#DIV/0!</v>
      </c>
      <c r="F433" s="45" t="e">
        <f t="shared" si="46"/>
        <v>#DIV/0!</v>
      </c>
      <c r="G433" s="12" t="e">
        <v>#DIV/0!</v>
      </c>
      <c r="H433" s="12" t="e">
        <v>#DIV/0!</v>
      </c>
      <c r="I433" s="12" t="e">
        <f t="shared" si="47"/>
        <v>#DIV/0!</v>
      </c>
      <c r="J433" s="12"/>
      <c r="K433" s="12"/>
      <c r="L433" s="12"/>
      <c r="M433" s="135" t="e">
        <v>#DIV/0!</v>
      </c>
      <c r="N433" s="135" t="e">
        <v>#DIV/0!</v>
      </c>
      <c r="O433" s="12" t="e">
        <v>#DIV/0!</v>
      </c>
    </row>
    <row r="434" spans="2:15" x14ac:dyDescent="0.25">
      <c r="B434" s="44" t="s">
        <v>74</v>
      </c>
      <c r="C434" s="4" t="s">
        <v>162</v>
      </c>
      <c r="D434" s="12" t="e">
        <v>#DIV/0!</v>
      </c>
      <c r="E434" s="12" t="e">
        <v>#DIV/0!</v>
      </c>
      <c r="F434" s="45" t="e">
        <f t="shared" si="46"/>
        <v>#DIV/0!</v>
      </c>
      <c r="G434" s="12" t="e">
        <v>#DIV/0!</v>
      </c>
      <c r="H434" s="12" t="e">
        <v>#DIV/0!</v>
      </c>
      <c r="I434" s="12" t="e">
        <f t="shared" si="47"/>
        <v>#DIV/0!</v>
      </c>
      <c r="J434" s="12"/>
      <c r="K434" s="12"/>
      <c r="L434" s="12"/>
      <c r="M434" s="135" t="e">
        <v>#DIV/0!</v>
      </c>
      <c r="N434" s="135" t="e">
        <v>#DIV/0!</v>
      </c>
      <c r="O434" s="12" t="e">
        <v>#DIV/0!</v>
      </c>
    </row>
    <row r="435" spans="2:15" x14ac:dyDescent="0.25">
      <c r="B435" s="44" t="s">
        <v>75</v>
      </c>
      <c r="C435" s="4" t="s">
        <v>163</v>
      </c>
      <c r="D435" s="12">
        <v>6.3019418786856365</v>
      </c>
      <c r="E435" s="12">
        <v>-3.5269930991595547E-2</v>
      </c>
      <c r="F435" s="45">
        <f t="shared" si="46"/>
        <v>-100.55966766546808</v>
      </c>
      <c r="G435" s="12">
        <v>3.6214094167238433</v>
      </c>
      <c r="H435" s="12">
        <v>-1.5355753406805225E-2</v>
      </c>
      <c r="I435" s="12">
        <f t="shared" si="47"/>
        <v>-100.42402699169808</v>
      </c>
      <c r="J435" s="12"/>
      <c r="K435" s="12"/>
      <c r="L435" s="12"/>
      <c r="M435" s="135" t="e">
        <v>#DIV/0!</v>
      </c>
      <c r="N435" s="135" t="e">
        <v>#DIV/0!</v>
      </c>
      <c r="O435" s="12" t="e">
        <v>#DIV/0!</v>
      </c>
    </row>
    <row r="436" spans="2:15" x14ac:dyDescent="0.25">
      <c r="B436" s="44" t="s">
        <v>76</v>
      </c>
      <c r="C436" s="4" t="s">
        <v>164</v>
      </c>
      <c r="D436" s="12" t="e">
        <v>#DIV/0!</v>
      </c>
      <c r="E436" s="12" t="e">
        <v>#DIV/0!</v>
      </c>
      <c r="F436" s="45" t="e">
        <f t="shared" si="46"/>
        <v>#DIV/0!</v>
      </c>
      <c r="G436" s="12" t="e">
        <v>#DIV/0!</v>
      </c>
      <c r="H436" s="12" t="e">
        <v>#DIV/0!</v>
      </c>
      <c r="I436" s="12" t="e">
        <f t="shared" si="47"/>
        <v>#DIV/0!</v>
      </c>
      <c r="J436" s="12">
        <v>0.16273091894846473</v>
      </c>
      <c r="K436" s="12">
        <v>1.4032040464515192E-3</v>
      </c>
      <c r="L436" s="12">
        <v>-99.13771515854593</v>
      </c>
      <c r="M436" s="135">
        <v>0</v>
      </c>
      <c r="N436" s="135">
        <v>0</v>
      </c>
      <c r="O436" s="12" t="e">
        <v>#DIV/0!</v>
      </c>
    </row>
    <row r="437" spans="2:15" x14ac:dyDescent="0.25">
      <c r="B437" s="44" t="s">
        <v>77</v>
      </c>
      <c r="C437" s="4" t="s">
        <v>165</v>
      </c>
      <c r="D437" s="12" t="e">
        <v>#DIV/0!</v>
      </c>
      <c r="E437" s="12" t="e">
        <v>#DIV/0!</v>
      </c>
      <c r="F437" s="45" t="e">
        <f t="shared" si="46"/>
        <v>#DIV/0!</v>
      </c>
      <c r="G437" s="12" t="e">
        <v>#DIV/0!</v>
      </c>
      <c r="H437" s="12" t="e">
        <v>#DIV/0!</v>
      </c>
      <c r="I437" s="12" t="e">
        <f t="shared" si="47"/>
        <v>#DIV/0!</v>
      </c>
      <c r="J437" s="12"/>
      <c r="K437" s="12"/>
      <c r="L437" s="12"/>
      <c r="M437" s="135" t="e">
        <v>#DIV/0!</v>
      </c>
      <c r="N437" s="135" t="e">
        <v>#DIV/0!</v>
      </c>
      <c r="O437" s="12" t="e">
        <v>#DIV/0!</v>
      </c>
    </row>
    <row r="438" spans="2:15" x14ac:dyDescent="0.25">
      <c r="B438" s="44" t="s">
        <v>78</v>
      </c>
      <c r="C438" s="4" t="s">
        <v>166</v>
      </c>
      <c r="D438" s="12" t="e">
        <v>#DIV/0!</v>
      </c>
      <c r="E438" s="12" t="e">
        <v>#DIV/0!</v>
      </c>
      <c r="F438" s="45" t="e">
        <f t="shared" si="46"/>
        <v>#DIV/0!</v>
      </c>
      <c r="G438" s="12" t="e">
        <v>#DIV/0!</v>
      </c>
      <c r="H438" s="12" t="e">
        <v>#DIV/0!</v>
      </c>
      <c r="I438" s="12" t="e">
        <f t="shared" si="47"/>
        <v>#DIV/0!</v>
      </c>
      <c r="J438" s="12"/>
      <c r="K438" s="12"/>
      <c r="L438" s="12"/>
      <c r="M438" s="135" t="e">
        <v>#DIV/0!</v>
      </c>
      <c r="N438" s="135" t="e">
        <v>#DIV/0!</v>
      </c>
      <c r="O438" s="12" t="e">
        <v>#DIV/0!</v>
      </c>
    </row>
    <row r="439" spans="2:15" x14ac:dyDescent="0.25">
      <c r="B439" s="44" t="s">
        <v>79</v>
      </c>
      <c r="C439" s="4" t="s">
        <v>167</v>
      </c>
      <c r="D439" s="12" t="e">
        <v>#DIV/0!</v>
      </c>
      <c r="E439" s="12" t="e">
        <v>#DIV/0!</v>
      </c>
      <c r="F439" s="45" t="e">
        <f t="shared" si="46"/>
        <v>#DIV/0!</v>
      </c>
      <c r="G439" s="12" t="e">
        <v>#DIV/0!</v>
      </c>
      <c r="H439" s="12" t="e">
        <v>#DIV/0!</v>
      </c>
      <c r="I439" s="12" t="e">
        <f t="shared" si="47"/>
        <v>#DIV/0!</v>
      </c>
      <c r="J439" s="12"/>
      <c r="K439" s="12"/>
      <c r="L439" s="12"/>
      <c r="M439" s="135" t="e">
        <v>#DIV/0!</v>
      </c>
      <c r="N439" s="135" t="e">
        <v>#DIV/0!</v>
      </c>
      <c r="O439" s="12" t="e">
        <v>#DIV/0!</v>
      </c>
    </row>
    <row r="440" spans="2:15" x14ac:dyDescent="0.25">
      <c r="B440" s="44" t="s">
        <v>80</v>
      </c>
      <c r="C440" s="4" t="s">
        <v>168</v>
      </c>
      <c r="D440" s="12" t="e">
        <v>#DIV/0!</v>
      </c>
      <c r="E440" s="12" t="e">
        <v>#DIV/0!</v>
      </c>
      <c r="F440" s="45" t="e">
        <f t="shared" si="46"/>
        <v>#DIV/0!</v>
      </c>
      <c r="G440" s="12" t="e">
        <v>#DIV/0!</v>
      </c>
      <c r="H440" s="12" t="e">
        <v>#DIV/0!</v>
      </c>
      <c r="I440" s="12" t="e">
        <f t="shared" si="47"/>
        <v>#DIV/0!</v>
      </c>
      <c r="J440" s="12"/>
      <c r="K440" s="12"/>
      <c r="L440" s="12"/>
      <c r="M440" s="135" t="e">
        <v>#DIV/0!</v>
      </c>
      <c r="N440" s="135" t="e">
        <v>#DIV/0!</v>
      </c>
      <c r="O440" s="12" t="e">
        <v>#DIV/0!</v>
      </c>
    </row>
    <row r="441" spans="2:15" x14ac:dyDescent="0.25">
      <c r="B441" s="44" t="s">
        <v>81</v>
      </c>
      <c r="C441" s="4" t="s">
        <v>169</v>
      </c>
      <c r="D441" s="12" t="e">
        <v>#DIV/0!</v>
      </c>
      <c r="E441" s="12">
        <v>1.4859091399100137</v>
      </c>
      <c r="F441" s="45" t="e">
        <f t="shared" si="46"/>
        <v>#DIV/0!</v>
      </c>
      <c r="G441" s="12">
        <v>4.5294955767267773</v>
      </c>
      <c r="H441" s="12">
        <v>2.7879916963857987</v>
      </c>
      <c r="I441" s="12">
        <f t="shared" si="47"/>
        <v>-38.448075527197446</v>
      </c>
      <c r="J441" s="12"/>
      <c r="K441" s="12"/>
      <c r="L441" s="12"/>
      <c r="M441" s="135" t="e">
        <v>#DIV/0!</v>
      </c>
      <c r="N441" s="135" t="e">
        <v>#DIV/0!</v>
      </c>
      <c r="O441" s="12" t="e">
        <v>#DIV/0!</v>
      </c>
    </row>
    <row r="442" spans="2:15" x14ac:dyDescent="0.25">
      <c r="B442" s="44" t="s">
        <v>82</v>
      </c>
      <c r="C442" s="4" t="s">
        <v>170</v>
      </c>
      <c r="D442" s="12" t="e">
        <v>#DIV/0!</v>
      </c>
      <c r="E442" s="12" t="e">
        <v>#DIV/0!</v>
      </c>
      <c r="F442" s="45" t="e">
        <f t="shared" si="46"/>
        <v>#DIV/0!</v>
      </c>
      <c r="G442" s="12" t="e">
        <v>#DIV/0!</v>
      </c>
      <c r="H442" s="12" t="e">
        <v>#DIV/0!</v>
      </c>
      <c r="I442" s="12" t="e">
        <f t="shared" si="47"/>
        <v>#DIV/0!</v>
      </c>
      <c r="J442" s="12"/>
      <c r="K442" s="12"/>
      <c r="L442" s="12"/>
      <c r="M442" s="135" t="e">
        <v>#DIV/0!</v>
      </c>
      <c r="N442" s="135" t="e">
        <v>#DIV/0!</v>
      </c>
      <c r="O442" s="12" t="e">
        <v>#DIV/0!</v>
      </c>
    </row>
    <row r="443" spans="2:15" x14ac:dyDescent="0.25">
      <c r="B443" s="44" t="s">
        <v>83</v>
      </c>
      <c r="C443" s="4" t="s">
        <v>171</v>
      </c>
      <c r="D443" s="12" t="e">
        <v>#DIV/0!</v>
      </c>
      <c r="E443" s="12" t="e">
        <v>#DIV/0!</v>
      </c>
      <c r="F443" s="45" t="e">
        <f t="shared" si="46"/>
        <v>#DIV/0!</v>
      </c>
      <c r="G443" s="12" t="e">
        <v>#DIV/0!</v>
      </c>
      <c r="H443" s="12" t="e">
        <v>#DIV/0!</v>
      </c>
      <c r="I443" s="12" t="e">
        <f t="shared" si="47"/>
        <v>#DIV/0!</v>
      </c>
      <c r="J443" s="12"/>
      <c r="K443" s="12"/>
      <c r="L443" s="12"/>
      <c r="M443" s="135" t="e">
        <v>#DIV/0!</v>
      </c>
      <c r="N443" s="135" t="e">
        <v>#DIV/0!</v>
      </c>
      <c r="O443" s="12" t="e">
        <v>#DIV/0!</v>
      </c>
    </row>
    <row r="444" spans="2:15" x14ac:dyDescent="0.25">
      <c r="B444" s="44" t="s">
        <v>84</v>
      </c>
      <c r="C444" s="4" t="s">
        <v>172</v>
      </c>
      <c r="D444" s="12" t="e">
        <v>#DIV/0!</v>
      </c>
      <c r="E444" s="12" t="e">
        <v>#DIV/0!</v>
      </c>
      <c r="F444" s="45" t="e">
        <f t="shared" si="46"/>
        <v>#DIV/0!</v>
      </c>
      <c r="G444" s="12" t="e">
        <v>#DIV/0!</v>
      </c>
      <c r="H444" s="12" t="e">
        <v>#DIV/0!</v>
      </c>
      <c r="I444" s="12" t="e">
        <f t="shared" si="47"/>
        <v>#DIV/0!</v>
      </c>
      <c r="J444" s="12"/>
      <c r="K444" s="12"/>
      <c r="L444" s="12"/>
      <c r="M444" s="135" t="e">
        <v>#DIV/0!</v>
      </c>
      <c r="N444" s="135" t="e">
        <v>#DIV/0!</v>
      </c>
      <c r="O444" s="12" t="e">
        <v>#DIV/0!</v>
      </c>
    </row>
    <row r="445" spans="2:15" x14ac:dyDescent="0.25">
      <c r="B445" s="44" t="s">
        <v>85</v>
      </c>
      <c r="C445" s="4" t="s">
        <v>173</v>
      </c>
      <c r="D445" s="12" t="e">
        <v>#DIV/0!</v>
      </c>
      <c r="E445" s="12" t="e">
        <v>#DIV/0!</v>
      </c>
      <c r="F445" s="45" t="e">
        <f t="shared" si="46"/>
        <v>#DIV/0!</v>
      </c>
      <c r="G445" s="12" t="e">
        <v>#DIV/0!</v>
      </c>
      <c r="H445" s="12" t="e">
        <v>#DIV/0!</v>
      </c>
      <c r="I445" s="12" t="e">
        <f t="shared" si="47"/>
        <v>#DIV/0!</v>
      </c>
      <c r="J445" s="12"/>
      <c r="K445" s="12"/>
      <c r="L445" s="12"/>
      <c r="M445" s="135" t="e">
        <v>#DIV/0!</v>
      </c>
      <c r="N445" s="135" t="e">
        <v>#DIV/0!</v>
      </c>
      <c r="O445" s="12" t="e">
        <v>#DIV/0!</v>
      </c>
    </row>
    <row r="446" spans="2:15" x14ac:dyDescent="0.25">
      <c r="B446" s="44" t="s">
        <v>86</v>
      </c>
      <c r="C446" s="4" t="s">
        <v>174</v>
      </c>
      <c r="D446" s="12">
        <v>6.5997862692103269</v>
      </c>
      <c r="E446" s="12">
        <v>4.4812180294140278</v>
      </c>
      <c r="F446" s="45">
        <f t="shared" si="46"/>
        <v>-32.100558311713158</v>
      </c>
      <c r="G446" s="12">
        <v>8.5785155855251674</v>
      </c>
      <c r="H446" s="12">
        <v>5.5689382333782627</v>
      </c>
      <c r="I446" s="12">
        <f t="shared" si="47"/>
        <v>-35.082728732521872</v>
      </c>
      <c r="J446" s="12"/>
      <c r="K446" s="12"/>
      <c r="L446" s="12"/>
      <c r="M446" s="135" t="e">
        <v>#DIV/0!</v>
      </c>
      <c r="N446" s="135" t="e">
        <v>#DIV/0!</v>
      </c>
      <c r="O446" s="12" t="e">
        <v>#DIV/0!</v>
      </c>
    </row>
    <row r="447" spans="2:15" x14ac:dyDescent="0.25">
      <c r="B447" s="44" t="s">
        <v>87</v>
      </c>
      <c r="C447" s="4" t="s">
        <v>175</v>
      </c>
      <c r="D447" s="12" t="e">
        <v>#DIV/0!</v>
      </c>
      <c r="E447" s="12" t="e">
        <v>#DIV/0!</v>
      </c>
      <c r="F447" s="45" t="e">
        <f t="shared" si="46"/>
        <v>#DIV/0!</v>
      </c>
      <c r="G447" s="12" t="e">
        <v>#DIV/0!</v>
      </c>
      <c r="H447" s="12" t="e">
        <v>#DIV/0!</v>
      </c>
      <c r="I447" s="12" t="e">
        <f t="shared" si="47"/>
        <v>#DIV/0!</v>
      </c>
      <c r="J447" s="12"/>
      <c r="K447" s="12"/>
      <c r="L447" s="12"/>
      <c r="M447" s="135" t="e">
        <v>#DIV/0!</v>
      </c>
      <c r="N447" s="135" t="e">
        <v>#DIV/0!</v>
      </c>
      <c r="O447" s="12" t="e">
        <v>#DIV/0!</v>
      </c>
    </row>
    <row r="448" spans="2:15" x14ac:dyDescent="0.25">
      <c r="B448" s="5" t="s">
        <v>277</v>
      </c>
      <c r="D448" s="130">
        <f>M92/E92*100</f>
        <v>3.8798320660470456</v>
      </c>
      <c r="E448" s="130">
        <f t="shared" ref="E448:F448" si="48">N92/F92*100</f>
        <v>2.2449289399591676</v>
      </c>
      <c r="F448" s="129">
        <f t="shared" si="46"/>
        <v>-42.138502343829373</v>
      </c>
      <c r="G448" s="131">
        <v>4.7790286439752601</v>
      </c>
      <c r="H448" s="131">
        <v>2.5080168637979692</v>
      </c>
      <c r="I448" s="129">
        <f t="shared" si="47"/>
        <v>-47.520363432855106</v>
      </c>
      <c r="J448" s="9"/>
      <c r="K448" s="9"/>
      <c r="L448" s="9"/>
      <c r="M448" s="135">
        <v>9.153322368909695</v>
      </c>
      <c r="N448" s="135">
        <v>4.8001606700436659</v>
      </c>
      <c r="O448" s="129">
        <f t="shared" ref="O448" si="49">N448/M448*100-100</f>
        <v>-47.558269264633793</v>
      </c>
    </row>
  </sheetData>
  <mergeCells count="35">
    <mergeCell ref="J358:L358"/>
    <mergeCell ref="M358:O358"/>
    <mergeCell ref="G358:I358"/>
    <mergeCell ref="D358:F358"/>
    <mergeCell ref="A1:A3"/>
    <mergeCell ref="B1:B3"/>
    <mergeCell ref="C1:C3"/>
    <mergeCell ref="E1:S1"/>
    <mergeCell ref="E2:H2"/>
    <mergeCell ref="I2:L2"/>
    <mergeCell ref="M2:P2"/>
    <mergeCell ref="Q2:S2"/>
    <mergeCell ref="A93:A95"/>
    <mergeCell ref="B93:B95"/>
    <mergeCell ref="C93:C95"/>
    <mergeCell ref="E93:S93"/>
    <mergeCell ref="E94:H94"/>
    <mergeCell ref="M94:P94"/>
    <mergeCell ref="Q94:S94"/>
    <mergeCell ref="I134:L135"/>
    <mergeCell ref="E134:H135"/>
    <mergeCell ref="F267:G267"/>
    <mergeCell ref="A134:A136"/>
    <mergeCell ref="B134:B136"/>
    <mergeCell ref="C134:C136"/>
    <mergeCell ref="A227:A229"/>
    <mergeCell ref="B227:B229"/>
    <mergeCell ref="C227:C229"/>
    <mergeCell ref="E227:H228"/>
    <mergeCell ref="I227:L228"/>
    <mergeCell ref="D1:D3"/>
    <mergeCell ref="D134:D136"/>
    <mergeCell ref="D93:D95"/>
    <mergeCell ref="D227:D229"/>
    <mergeCell ref="I94:L9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E56" sqref="E56"/>
    </sheetView>
  </sheetViews>
  <sheetFormatPr defaultRowHeight="15" x14ac:dyDescent="0.25"/>
  <cols>
    <col min="2" max="2" width="28.140625" customWidth="1"/>
    <col min="4" max="4" width="8.28515625" customWidth="1"/>
    <col min="10" max="10" width="10.140625" bestFit="1" customWidth="1"/>
    <col min="11" max="11" width="8.85546875" bestFit="1" customWidth="1"/>
  </cols>
  <sheetData>
    <row r="1" spans="1:12" ht="39" customHeight="1" x14ac:dyDescent="0.25">
      <c r="A1" s="115" t="s">
        <v>258</v>
      </c>
      <c r="B1" s="116"/>
      <c r="C1" s="53" t="s">
        <v>257</v>
      </c>
      <c r="D1" s="114" t="s">
        <v>259</v>
      </c>
      <c r="E1" s="114"/>
      <c r="F1" s="114"/>
      <c r="G1" s="114" t="s">
        <v>281</v>
      </c>
      <c r="H1" s="114"/>
      <c r="I1" s="114"/>
      <c r="J1" s="114" t="s">
        <v>260</v>
      </c>
      <c r="K1" s="114"/>
      <c r="L1" s="114"/>
    </row>
    <row r="2" spans="1:12" x14ac:dyDescent="0.25">
      <c r="A2" s="54" t="s">
        <v>248</v>
      </c>
      <c r="B2" s="54"/>
      <c r="C2" s="55"/>
      <c r="D2" s="56" t="s">
        <v>254</v>
      </c>
      <c r="E2" s="7">
        <v>2023</v>
      </c>
      <c r="F2" s="7" t="s">
        <v>177</v>
      </c>
      <c r="G2" s="56" t="s">
        <v>254</v>
      </c>
      <c r="H2" s="7">
        <v>2023</v>
      </c>
      <c r="I2" s="7" t="s">
        <v>177</v>
      </c>
      <c r="J2" s="56" t="s">
        <v>254</v>
      </c>
      <c r="K2" s="7">
        <v>2023</v>
      </c>
      <c r="L2" s="7" t="s">
        <v>177</v>
      </c>
    </row>
    <row r="3" spans="1:12" x14ac:dyDescent="0.25">
      <c r="A3" s="44" t="s">
        <v>0</v>
      </c>
      <c r="B3" s="44"/>
      <c r="C3" s="4" t="s">
        <v>88</v>
      </c>
      <c r="D3" s="57">
        <v>2.4303930209048379</v>
      </c>
      <c r="E3" s="12">
        <v>2.2756931342534004</v>
      </c>
      <c r="F3" s="12">
        <f>E3/D3*100-100</f>
        <v>-6.3652209877496517</v>
      </c>
      <c r="G3" s="12">
        <v>1.4250219805960891</v>
      </c>
      <c r="H3" s="12">
        <v>1.4215835807111412</v>
      </c>
      <c r="I3" s="12">
        <f>H3/G3*100-100</f>
        <v>-0.24128749814157402</v>
      </c>
      <c r="J3" s="12">
        <v>0.55774989299078526</v>
      </c>
      <c r="K3" s="12">
        <v>0.68516993171411678</v>
      </c>
      <c r="L3" s="12">
        <f>K3/J3*100-100</f>
        <v>22.845372150602401</v>
      </c>
    </row>
    <row r="4" spans="1:12" x14ac:dyDescent="0.25">
      <c r="A4" s="44" t="s">
        <v>1</v>
      </c>
      <c r="B4" s="44"/>
      <c r="C4" s="4" t="s">
        <v>89</v>
      </c>
      <c r="D4" s="57">
        <v>1.9109233993950272</v>
      </c>
      <c r="E4" s="12">
        <v>1.701938886303707</v>
      </c>
      <c r="F4" s="12">
        <f t="shared" ref="F4:F66" si="0">E4/D4*100-100</f>
        <v>-10.936310328162918</v>
      </c>
      <c r="G4" s="12">
        <v>1.613039105603163</v>
      </c>
      <c r="H4" s="12">
        <v>1.5785220385188845</v>
      </c>
      <c r="I4" s="12">
        <f t="shared" ref="I4:I66" si="1">H4/G4*100-100</f>
        <v>-2.1398778841986967</v>
      </c>
      <c r="J4" s="12">
        <v>-8469.0279912184415</v>
      </c>
      <c r="K4" s="12">
        <v>-147.08042600073449</v>
      </c>
      <c r="L4" s="12">
        <f t="shared" ref="L4:L66" si="2">K4/J4*100-100</f>
        <v>-98.263313969994641</v>
      </c>
    </row>
    <row r="5" spans="1:12" x14ac:dyDescent="0.25">
      <c r="A5" s="44" t="s">
        <v>2</v>
      </c>
      <c r="B5" s="44"/>
      <c r="C5" s="4" t="s">
        <v>90</v>
      </c>
      <c r="D5" s="57">
        <v>2.6361204829018114</v>
      </c>
      <c r="E5" s="12">
        <v>1.6535165771585978</v>
      </c>
      <c r="F5" s="12">
        <f t="shared" si="0"/>
        <v>-37.274620493126108</v>
      </c>
      <c r="G5" s="12">
        <v>12.209110867178925</v>
      </c>
      <c r="H5" s="12">
        <v>1.0486442649039049</v>
      </c>
      <c r="I5" s="12">
        <f t="shared" si="1"/>
        <v>-91.410969428388782</v>
      </c>
      <c r="J5" s="12">
        <v>-13.415958397864491</v>
      </c>
      <c r="K5" s="12">
        <v>-6.8581550108004201</v>
      </c>
      <c r="L5" s="12">
        <f t="shared" si="2"/>
        <v>-48.880618086203377</v>
      </c>
    </row>
    <row r="6" spans="1:12" x14ac:dyDescent="0.25">
      <c r="A6" s="44" t="s">
        <v>3</v>
      </c>
      <c r="B6" s="44"/>
      <c r="C6" s="4" t="s">
        <v>91</v>
      </c>
      <c r="D6" s="57"/>
      <c r="E6" s="12"/>
      <c r="F6" s="12"/>
      <c r="G6" s="12">
        <v>0.58345245503362908</v>
      </c>
      <c r="H6" s="12">
        <v>0.32236459840272685</v>
      </c>
      <c r="I6" s="12"/>
      <c r="J6" s="12"/>
      <c r="K6" s="12"/>
      <c r="L6" s="12"/>
    </row>
    <row r="7" spans="1:12" x14ac:dyDescent="0.25">
      <c r="A7" s="44" t="s">
        <v>4</v>
      </c>
      <c r="B7" s="44"/>
      <c r="C7" s="4" t="s">
        <v>92</v>
      </c>
      <c r="D7" s="57">
        <v>1.0971799934927242</v>
      </c>
      <c r="E7" s="12">
        <v>1.1596163639015626</v>
      </c>
      <c r="F7" s="12">
        <f t="shared" si="0"/>
        <v>5.6906223936950227</v>
      </c>
      <c r="G7" s="12" t="e">
        <v>#DIV/0!</v>
      </c>
      <c r="H7" s="12" t="e">
        <v>#DIV/0!</v>
      </c>
      <c r="I7" s="12" t="e">
        <f t="shared" si="1"/>
        <v>#DIV/0!</v>
      </c>
      <c r="J7" s="12">
        <v>-16.791658237596845</v>
      </c>
      <c r="K7" s="12">
        <v>-14.270006386197617</v>
      </c>
      <c r="L7" s="12">
        <f t="shared" si="2"/>
        <v>-15.017289035535526</v>
      </c>
    </row>
    <row r="8" spans="1:12" x14ac:dyDescent="0.25">
      <c r="A8" s="44" t="s">
        <v>5</v>
      </c>
      <c r="B8" s="44"/>
      <c r="C8" s="4" t="s">
        <v>93</v>
      </c>
      <c r="D8" s="57"/>
      <c r="E8" s="12"/>
      <c r="F8" s="12"/>
      <c r="G8" s="12">
        <v>0.86431859399566302</v>
      </c>
      <c r="H8" s="12">
        <v>0.97184950430129191</v>
      </c>
      <c r="I8" s="12"/>
      <c r="J8" s="12"/>
      <c r="K8" s="12"/>
      <c r="L8" s="12"/>
    </row>
    <row r="9" spans="1:12" x14ac:dyDescent="0.25">
      <c r="A9" s="44" t="s">
        <v>6</v>
      </c>
      <c r="B9" s="44"/>
      <c r="C9" s="4" t="s">
        <v>94</v>
      </c>
      <c r="D9" s="57"/>
      <c r="E9" s="12"/>
      <c r="F9" s="12"/>
      <c r="G9" s="12" t="e">
        <v>#DIV/0!</v>
      </c>
      <c r="H9" s="12" t="e">
        <v>#DIV/0!</v>
      </c>
      <c r="I9" s="12"/>
      <c r="J9" s="12"/>
      <c r="K9" s="12"/>
      <c r="L9" s="12"/>
    </row>
    <row r="10" spans="1:12" x14ac:dyDescent="0.25">
      <c r="A10" s="44" t="s">
        <v>7</v>
      </c>
      <c r="B10" s="44"/>
      <c r="C10" s="4" t="s">
        <v>95</v>
      </c>
      <c r="D10" s="57"/>
      <c r="E10" s="12"/>
      <c r="F10" s="12"/>
      <c r="G10" s="12" t="e">
        <v>#DIV/0!</v>
      </c>
      <c r="H10" s="12" t="e">
        <v>#DIV/0!</v>
      </c>
      <c r="I10" s="12"/>
      <c r="J10" s="12"/>
      <c r="K10" s="12"/>
      <c r="L10" s="12"/>
    </row>
    <row r="11" spans="1:12" x14ac:dyDescent="0.25">
      <c r="A11" s="44" t="s">
        <v>8</v>
      </c>
      <c r="B11" s="44"/>
      <c r="C11" s="4" t="s">
        <v>96</v>
      </c>
      <c r="D11" s="57">
        <v>1.6220346445041516</v>
      </c>
      <c r="E11" s="12">
        <v>1.5153676606580857</v>
      </c>
      <c r="F11" s="12">
        <f t="shared" si="0"/>
        <v>-6.5761224156018869</v>
      </c>
      <c r="G11" s="12" t="e">
        <v>#DIV/0!</v>
      </c>
      <c r="H11" s="12" t="e">
        <v>#DIV/0!</v>
      </c>
      <c r="I11" s="12" t="e">
        <f t="shared" si="1"/>
        <v>#DIV/0!</v>
      </c>
      <c r="J11" s="12">
        <v>1.1880601159539936</v>
      </c>
      <c r="K11" s="12">
        <v>0.98492376531083226</v>
      </c>
      <c r="L11" s="12">
        <f t="shared" si="2"/>
        <v>-17.098154202411393</v>
      </c>
    </row>
    <row r="12" spans="1:12" x14ac:dyDescent="0.25">
      <c r="A12" s="44" t="s">
        <v>9</v>
      </c>
      <c r="B12" s="44"/>
      <c r="C12" s="4" t="s">
        <v>97</v>
      </c>
      <c r="D12" s="57">
        <v>4.4527828200564832</v>
      </c>
      <c r="E12" s="12">
        <v>8.3836018234616567</v>
      </c>
      <c r="F12" s="12">
        <f t="shared" si="0"/>
        <v>88.27780653706597</v>
      </c>
      <c r="G12" s="12">
        <v>1.7240542619659642</v>
      </c>
      <c r="H12" s="12">
        <v>1.2975923227452881</v>
      </c>
      <c r="I12" s="12">
        <f t="shared" si="1"/>
        <v>-24.735992864538687</v>
      </c>
      <c r="J12" s="12">
        <v>-14.81249010653139</v>
      </c>
      <c r="K12" s="12">
        <v>-29.614514689897959</v>
      </c>
      <c r="L12" s="12">
        <f t="shared" si="2"/>
        <v>99.929346631865712</v>
      </c>
    </row>
    <row r="13" spans="1:12" x14ac:dyDescent="0.25">
      <c r="A13" s="44" t="s">
        <v>10</v>
      </c>
      <c r="B13" s="44"/>
      <c r="C13" s="4" t="s">
        <v>98</v>
      </c>
      <c r="D13" s="57"/>
      <c r="E13" s="12"/>
      <c r="F13" s="12"/>
      <c r="G13" s="12">
        <v>2.5442687413732652</v>
      </c>
      <c r="H13" s="12">
        <v>4.1771110137732999</v>
      </c>
      <c r="I13" s="12"/>
      <c r="J13" s="12"/>
      <c r="K13" s="12"/>
      <c r="L13" s="12"/>
    </row>
    <row r="14" spans="1:12" x14ac:dyDescent="0.25">
      <c r="A14" s="44" t="s">
        <v>11</v>
      </c>
      <c r="B14" s="44"/>
      <c r="C14" s="4" t="s">
        <v>99</v>
      </c>
      <c r="D14" s="57">
        <v>1.9765720595553085</v>
      </c>
      <c r="E14" s="12">
        <v>1.8345589349522635</v>
      </c>
      <c r="F14" s="12">
        <f t="shared" si="0"/>
        <v>-7.1848189858049096</v>
      </c>
      <c r="G14" s="12" t="e">
        <v>#DIV/0!</v>
      </c>
      <c r="H14" s="12" t="e">
        <v>#DIV/0!</v>
      </c>
      <c r="I14" s="12" t="e">
        <f t="shared" si="1"/>
        <v>#DIV/0!</v>
      </c>
      <c r="J14" s="12">
        <v>1.2079449268220697</v>
      </c>
      <c r="K14" s="12">
        <v>1.0449729558091856</v>
      </c>
      <c r="L14" s="12">
        <f t="shared" si="2"/>
        <v>-13.491672293507619</v>
      </c>
    </row>
    <row r="15" spans="1:12" x14ac:dyDescent="0.25">
      <c r="A15" s="44" t="s">
        <v>12</v>
      </c>
      <c r="B15" s="44"/>
      <c r="C15" s="4" t="s">
        <v>100</v>
      </c>
      <c r="D15" s="57">
        <v>2.3879571312104644</v>
      </c>
      <c r="E15" s="12">
        <v>2.4050079190753495</v>
      </c>
      <c r="F15" s="12">
        <f t="shared" si="0"/>
        <v>0.71403241046634491</v>
      </c>
      <c r="G15" s="12">
        <v>1.2402977711941878</v>
      </c>
      <c r="H15" s="12">
        <v>1.0731998176200965</v>
      </c>
      <c r="I15" s="12">
        <f t="shared" si="1"/>
        <v>-13.472406179784187</v>
      </c>
      <c r="J15" s="12">
        <v>1.2717296407622121</v>
      </c>
      <c r="K15" s="12">
        <v>1.2410597785328219</v>
      </c>
      <c r="L15" s="12">
        <f t="shared" si="2"/>
        <v>-2.4116652821749227</v>
      </c>
    </row>
    <row r="16" spans="1:12" x14ac:dyDescent="0.25">
      <c r="A16" s="44" t="s">
        <v>13</v>
      </c>
      <c r="B16" s="44"/>
      <c r="C16" s="4" t="s">
        <v>101</v>
      </c>
      <c r="D16" s="57">
        <v>1.8961163920454451</v>
      </c>
      <c r="E16" s="12">
        <v>1.879783273033274</v>
      </c>
      <c r="F16" s="12">
        <f t="shared" si="0"/>
        <v>-0.86139854497811541</v>
      </c>
      <c r="G16" s="12">
        <v>1.4430723374615302</v>
      </c>
      <c r="H16" s="12">
        <v>1.3406821393566206</v>
      </c>
      <c r="I16" s="12">
        <f t="shared" si="1"/>
        <v>-7.0952921379548854</v>
      </c>
      <c r="J16" s="12">
        <v>1.0152289687442069</v>
      </c>
      <c r="K16" s="12">
        <v>1.0524613280866655</v>
      </c>
      <c r="L16" s="12">
        <f t="shared" si="2"/>
        <v>3.6673854360670362</v>
      </c>
    </row>
    <row r="17" spans="1:12" x14ac:dyDescent="0.25">
      <c r="A17" s="44" t="s">
        <v>14</v>
      </c>
      <c r="B17" s="44"/>
      <c r="C17" s="4" t="s">
        <v>102</v>
      </c>
      <c r="D17" s="57">
        <v>2.6793007221543554</v>
      </c>
      <c r="E17" s="12">
        <v>2.6548915992998836</v>
      </c>
      <c r="F17" s="12">
        <f t="shared" si="0"/>
        <v>-0.91102587524572698</v>
      </c>
      <c r="G17" s="12">
        <v>1.10198716968571</v>
      </c>
      <c r="H17" s="12">
        <v>1.13910436274549</v>
      </c>
      <c r="I17" s="12">
        <f t="shared" si="1"/>
        <v>3.3682055545497747</v>
      </c>
      <c r="J17" s="12">
        <v>1.6762177638738314</v>
      </c>
      <c r="K17" s="12">
        <v>1.5831218887415719</v>
      </c>
      <c r="L17" s="12">
        <f t="shared" si="2"/>
        <v>-5.553924862191522</v>
      </c>
    </row>
    <row r="18" spans="1:12" x14ac:dyDescent="0.25">
      <c r="A18" s="44" t="s">
        <v>15</v>
      </c>
      <c r="B18" s="44"/>
      <c r="C18" s="4" t="s">
        <v>103</v>
      </c>
      <c r="D18" s="57">
        <v>2.3298041893777905</v>
      </c>
      <c r="E18" s="12">
        <v>2.2215332395912788</v>
      </c>
      <c r="F18" s="12">
        <f t="shared" si="0"/>
        <v>-4.6472124258402658</v>
      </c>
      <c r="G18" s="12">
        <v>1.8829435327403528</v>
      </c>
      <c r="H18" s="12">
        <v>1.8083512944105846</v>
      </c>
      <c r="I18" s="12">
        <f t="shared" si="1"/>
        <v>-3.9614697431319001</v>
      </c>
      <c r="J18" s="12">
        <v>1.1663996517425022</v>
      </c>
      <c r="K18" s="12">
        <v>0.92685700641966751</v>
      </c>
      <c r="L18" s="12">
        <f t="shared" si="2"/>
        <v>-20.536927027111005</v>
      </c>
    </row>
    <row r="19" spans="1:12" x14ac:dyDescent="0.25">
      <c r="A19" s="44" t="s">
        <v>16</v>
      </c>
      <c r="B19" s="44"/>
      <c r="C19" s="4" t="s">
        <v>104</v>
      </c>
      <c r="D19" s="57">
        <v>0.83705489372921926</v>
      </c>
      <c r="E19" s="12">
        <v>0.71920969391954659</v>
      </c>
      <c r="F19" s="12">
        <f t="shared" si="0"/>
        <v>-14.078550963922169</v>
      </c>
      <c r="G19" s="12">
        <v>1.4739995311918299</v>
      </c>
      <c r="H19" s="12">
        <v>1.4335963070923325</v>
      </c>
      <c r="I19" s="12">
        <f t="shared" si="1"/>
        <v>-2.7410608514121151</v>
      </c>
      <c r="J19" s="12">
        <v>-0.54271672777578917</v>
      </c>
      <c r="K19" s="12">
        <v>-0.18210628066612014</v>
      </c>
      <c r="L19" s="12">
        <f t="shared" si="2"/>
        <v>-66.445426988689917</v>
      </c>
    </row>
    <row r="20" spans="1:12" x14ac:dyDescent="0.25">
      <c r="A20" s="44" t="s">
        <v>17</v>
      </c>
      <c r="B20" s="44"/>
      <c r="C20" s="4" t="s">
        <v>105</v>
      </c>
      <c r="D20" s="57">
        <v>2.0581486651544232</v>
      </c>
      <c r="E20" s="12">
        <v>4.668955331124506</v>
      </c>
      <c r="F20" s="12">
        <f t="shared" si="0"/>
        <v>126.85219052308807</v>
      </c>
      <c r="G20" s="12">
        <v>0.78390588872657618</v>
      </c>
      <c r="H20" s="12">
        <v>0.66464775002956999</v>
      </c>
      <c r="I20" s="12">
        <f t="shared" si="1"/>
        <v>-15.213323488452971</v>
      </c>
      <c r="J20" s="12">
        <v>-9.9219912640751549</v>
      </c>
      <c r="K20" s="12">
        <v>-12.538182108498663</v>
      </c>
      <c r="L20" s="12">
        <f t="shared" si="2"/>
        <v>26.367598749013482</v>
      </c>
    </row>
    <row r="21" spans="1:12" x14ac:dyDescent="0.25">
      <c r="A21" s="44" t="s">
        <v>18</v>
      </c>
      <c r="B21" s="44"/>
      <c r="C21" s="4" t="s">
        <v>106</v>
      </c>
      <c r="D21" s="57">
        <v>2.3620320645912356</v>
      </c>
      <c r="E21" s="12">
        <v>2.5020582406784064</v>
      </c>
      <c r="F21" s="12">
        <f t="shared" si="0"/>
        <v>5.9282080961675376</v>
      </c>
      <c r="G21" s="12">
        <v>1.3462762571610438</v>
      </c>
      <c r="H21" s="12">
        <v>3.1143666919484252</v>
      </c>
      <c r="I21" s="12">
        <f t="shared" si="1"/>
        <v>131.33191834756391</v>
      </c>
      <c r="J21" s="12">
        <v>1.9000423579460526</v>
      </c>
      <c r="K21" s="12">
        <v>2.0709630184652617</v>
      </c>
      <c r="L21" s="12">
        <f t="shared" si="2"/>
        <v>8.9956236925146555</v>
      </c>
    </row>
    <row r="22" spans="1:12" x14ac:dyDescent="0.25">
      <c r="A22" s="44" t="s">
        <v>19</v>
      </c>
      <c r="B22" s="44"/>
      <c r="C22" s="4" t="s">
        <v>107</v>
      </c>
      <c r="D22" s="57">
        <v>1.5723120949559479</v>
      </c>
      <c r="E22" s="12">
        <v>1.8497711009378195</v>
      </c>
      <c r="F22" s="12">
        <f t="shared" si="0"/>
        <v>17.646560557027669</v>
      </c>
      <c r="G22" s="12">
        <v>2.0329881237188441</v>
      </c>
      <c r="H22" s="12">
        <v>2.1688873594784468</v>
      </c>
      <c r="I22" s="12">
        <f t="shared" si="1"/>
        <v>6.6847038688553084</v>
      </c>
      <c r="J22" s="12">
        <v>2.4022770244500165</v>
      </c>
      <c r="K22" s="12">
        <v>1.680124701716573</v>
      </c>
      <c r="L22" s="12">
        <f t="shared" si="2"/>
        <v>-30.061159282775677</v>
      </c>
    </row>
    <row r="23" spans="1:12" x14ac:dyDescent="0.25">
      <c r="A23" s="44" t="s">
        <v>20</v>
      </c>
      <c r="B23" s="44"/>
      <c r="C23" s="4" t="s">
        <v>108</v>
      </c>
      <c r="D23" s="57">
        <v>1.927819706431559</v>
      </c>
      <c r="E23" s="12">
        <v>2.0771857737915922</v>
      </c>
      <c r="F23" s="12">
        <f t="shared" si="0"/>
        <v>7.7479271978453568</v>
      </c>
      <c r="G23" s="12">
        <v>2.777823761878099</v>
      </c>
      <c r="H23" s="12">
        <v>1.9133630975290585</v>
      </c>
      <c r="I23" s="12">
        <f t="shared" si="1"/>
        <v>-31.12006874635469</v>
      </c>
      <c r="J23" s="12">
        <v>1.2455708929637794</v>
      </c>
      <c r="K23" s="12">
        <v>1.3097136094390809</v>
      </c>
      <c r="L23" s="12">
        <f t="shared" si="2"/>
        <v>5.1496640486417249</v>
      </c>
    </row>
    <row r="24" spans="1:12" x14ac:dyDescent="0.25">
      <c r="A24" s="44" t="s">
        <v>21</v>
      </c>
      <c r="B24" s="44"/>
      <c r="C24" s="4" t="s">
        <v>109</v>
      </c>
      <c r="D24" s="57">
        <v>0.43976632280623912</v>
      </c>
      <c r="E24" s="12">
        <v>0.49365167294482604</v>
      </c>
      <c r="F24" s="12">
        <f t="shared" si="0"/>
        <v>12.253177959315622</v>
      </c>
      <c r="G24" s="12">
        <v>1.2493952299578246</v>
      </c>
      <c r="H24" s="12">
        <v>1.3132129960287129</v>
      </c>
      <c r="I24" s="12">
        <f t="shared" si="1"/>
        <v>5.1078925659931116</v>
      </c>
      <c r="J24" s="12">
        <v>-0.38133758416406938</v>
      </c>
      <c r="K24" s="12">
        <v>-0.82300533943554544</v>
      </c>
      <c r="L24" s="12">
        <f t="shared" si="2"/>
        <v>115.82067270910539</v>
      </c>
    </row>
    <row r="25" spans="1:12" x14ac:dyDescent="0.25">
      <c r="A25" s="44" t="s">
        <v>22</v>
      </c>
      <c r="B25" s="44"/>
      <c r="C25" s="4" t="s">
        <v>110</v>
      </c>
      <c r="D25" s="57">
        <v>1.6975992619025053</v>
      </c>
      <c r="E25" s="12">
        <v>1.7368368041569213</v>
      </c>
      <c r="F25" s="12">
        <f t="shared" si="0"/>
        <v>2.311354813528979</v>
      </c>
      <c r="G25" s="12">
        <v>1.1406342937355762</v>
      </c>
      <c r="H25" s="12">
        <v>1.8041189931350115</v>
      </c>
      <c r="I25" s="12">
        <f t="shared" si="1"/>
        <v>58.168047641854031</v>
      </c>
      <c r="J25" s="12">
        <v>1.425714195459326</v>
      </c>
      <c r="K25" s="12">
        <v>1.3911368558622152</v>
      </c>
      <c r="L25" s="12">
        <f t="shared" si="2"/>
        <v>-2.4252644539301116</v>
      </c>
    </row>
    <row r="26" spans="1:12" x14ac:dyDescent="0.25">
      <c r="A26" s="44" t="s">
        <v>23</v>
      </c>
      <c r="B26" s="44"/>
      <c r="C26" s="4" t="s">
        <v>111</v>
      </c>
      <c r="D26" s="57">
        <v>1.5583467837616549</v>
      </c>
      <c r="E26" s="12">
        <v>1.5539212560166415</v>
      </c>
      <c r="F26" s="12">
        <f t="shared" si="0"/>
        <v>-0.28398863405298869</v>
      </c>
      <c r="G26" s="12">
        <v>1.425714195459326</v>
      </c>
      <c r="H26" s="12">
        <v>1.3911368558622152</v>
      </c>
      <c r="I26" s="12">
        <f t="shared" si="1"/>
        <v>-2.4252644539301116</v>
      </c>
      <c r="J26" s="12">
        <v>1.162565632525534</v>
      </c>
      <c r="K26" s="12">
        <v>1.1539085177446819</v>
      </c>
      <c r="L26" s="12">
        <f t="shared" si="2"/>
        <v>-0.74465600381162744</v>
      </c>
    </row>
    <row r="27" spans="1:12" x14ac:dyDescent="0.25">
      <c r="A27" s="44" t="s">
        <v>24</v>
      </c>
      <c r="B27" s="44"/>
      <c r="C27" s="4" t="s">
        <v>112</v>
      </c>
      <c r="D27" s="57">
        <v>1.6864764529615159</v>
      </c>
      <c r="E27" s="12">
        <v>1.8233840414755371</v>
      </c>
      <c r="F27" s="12">
        <f t="shared" si="0"/>
        <v>8.1179662054341861</v>
      </c>
      <c r="G27" s="12">
        <v>1.1835069434653223</v>
      </c>
      <c r="H27" s="12">
        <v>1.1783082753125949</v>
      </c>
      <c r="I27" s="12">
        <f t="shared" si="1"/>
        <v>-0.43925962424061993</v>
      </c>
      <c r="J27" s="12">
        <v>0.94055603020382428</v>
      </c>
      <c r="K27" s="12">
        <v>1.0564479129350894</v>
      </c>
      <c r="L27" s="12">
        <f t="shared" si="2"/>
        <v>12.321635182770635</v>
      </c>
    </row>
    <row r="28" spans="1:12" x14ac:dyDescent="0.25">
      <c r="A28" s="44" t="s">
        <v>25</v>
      </c>
      <c r="B28" s="44"/>
      <c r="C28" s="4" t="s">
        <v>113</v>
      </c>
      <c r="D28" s="57">
        <v>2.8804537040366589</v>
      </c>
      <c r="E28" s="12">
        <v>3.460468532054926</v>
      </c>
      <c r="F28" s="12">
        <f t="shared" si="0"/>
        <v>20.136231566764494</v>
      </c>
      <c r="G28" s="12">
        <v>0.97374088461327579</v>
      </c>
      <c r="H28" s="12">
        <v>1.0900378224052703</v>
      </c>
      <c r="I28" s="12">
        <f t="shared" si="1"/>
        <v>11.943314656874264</v>
      </c>
      <c r="J28" s="12">
        <v>1.9478997363364376</v>
      </c>
      <c r="K28" s="12">
        <v>2.4656202708762578</v>
      </c>
      <c r="L28" s="12">
        <f t="shared" si="2"/>
        <v>26.578397485362174</v>
      </c>
    </row>
    <row r="29" spans="1:12" x14ac:dyDescent="0.25">
      <c r="A29" s="44" t="s">
        <v>26</v>
      </c>
      <c r="B29" s="44"/>
      <c r="C29" s="4" t="s">
        <v>114</v>
      </c>
      <c r="D29" s="57">
        <v>1.9844480686811696</v>
      </c>
      <c r="E29" s="12">
        <v>2.0533646420963856</v>
      </c>
      <c r="F29" s="12">
        <f t="shared" si="0"/>
        <v>3.4728333032678904</v>
      </c>
      <c r="G29" s="12">
        <v>1.9489805542950551</v>
      </c>
      <c r="H29" s="12">
        <v>2.4671872001911472</v>
      </c>
      <c r="I29" s="12">
        <f t="shared" si="1"/>
        <v>26.58860011476753</v>
      </c>
      <c r="J29" s="12">
        <v>1.4059350084863571</v>
      </c>
      <c r="K29" s="12">
        <v>1.3931030621764018</v>
      </c>
      <c r="L29" s="12">
        <f t="shared" si="2"/>
        <v>-0.91269839875246817</v>
      </c>
    </row>
    <row r="30" spans="1:12" x14ac:dyDescent="0.25">
      <c r="A30" s="44" t="s">
        <v>27</v>
      </c>
      <c r="B30" s="44"/>
      <c r="C30" s="4" t="s">
        <v>115</v>
      </c>
      <c r="D30" s="57">
        <v>4.1101844048976357</v>
      </c>
      <c r="E30" s="12">
        <v>4.2791519434628977</v>
      </c>
      <c r="F30" s="12">
        <f t="shared" si="0"/>
        <v>4.1109478777624275</v>
      </c>
      <c r="G30" s="12">
        <v>1.4322063507325669</v>
      </c>
      <c r="H30" s="12">
        <v>1.4128017768238039</v>
      </c>
      <c r="I30" s="12">
        <f t="shared" si="1"/>
        <v>-1.3548727736640558</v>
      </c>
      <c r="J30" s="12">
        <v>2.075249095325435</v>
      </c>
      <c r="K30" s="12">
        <v>2.6288463810454639</v>
      </c>
      <c r="L30" s="12">
        <f t="shared" si="2"/>
        <v>26.676184895925246</v>
      </c>
    </row>
    <row r="31" spans="1:12" x14ac:dyDescent="0.25">
      <c r="A31" s="44" t="s">
        <v>28</v>
      </c>
      <c r="B31" s="44"/>
      <c r="C31" s="4" t="s">
        <v>116</v>
      </c>
      <c r="D31" s="57"/>
      <c r="E31" s="12"/>
      <c r="F31" s="12"/>
      <c r="G31" s="12">
        <v>2.4307861993754027</v>
      </c>
      <c r="H31" s="12">
        <v>2.8400979518188749</v>
      </c>
      <c r="I31" s="12"/>
      <c r="J31" s="12"/>
      <c r="K31" s="12"/>
      <c r="L31" s="12"/>
    </row>
    <row r="32" spans="1:12" x14ac:dyDescent="0.25">
      <c r="A32" s="44" t="s">
        <v>29</v>
      </c>
      <c r="B32" s="44"/>
      <c r="C32" s="4" t="s">
        <v>117</v>
      </c>
      <c r="D32" s="57">
        <v>2.6543066998312819</v>
      </c>
      <c r="E32" s="12">
        <v>2.9793760380441801</v>
      </c>
      <c r="F32" s="12">
        <f t="shared" si="0"/>
        <v>12.246864246455047</v>
      </c>
      <c r="G32" s="12" t="e">
        <v>#DIV/0!</v>
      </c>
      <c r="H32" s="12" t="e">
        <v>#DIV/0!</v>
      </c>
      <c r="I32" s="12" t="e">
        <f t="shared" si="1"/>
        <v>#DIV/0!</v>
      </c>
      <c r="J32" s="12">
        <v>1.2112284722960653</v>
      </c>
      <c r="K32" s="12">
        <v>1.2857106769069915</v>
      </c>
      <c r="L32" s="12">
        <f t="shared" si="2"/>
        <v>6.1493109115684774</v>
      </c>
    </row>
    <row r="33" spans="1:12" x14ac:dyDescent="0.25">
      <c r="A33" s="44" t="s">
        <v>30</v>
      </c>
      <c r="B33" s="44"/>
      <c r="C33" s="4" t="s">
        <v>118</v>
      </c>
      <c r="D33" s="57">
        <v>1.758511917687988</v>
      </c>
      <c r="E33" s="12">
        <v>1.8646891322265395</v>
      </c>
      <c r="F33" s="12">
        <f t="shared" si="0"/>
        <v>6.0379013341091508</v>
      </c>
      <c r="G33" s="12">
        <v>1.2120220386976848</v>
      </c>
      <c r="H33" s="12">
        <v>1.2894269464628425</v>
      </c>
      <c r="I33" s="12">
        <f t="shared" si="1"/>
        <v>6.3864274158190284</v>
      </c>
      <c r="J33" s="12">
        <v>1.3169953257407829</v>
      </c>
      <c r="K33" s="12">
        <v>1.3220495711765501</v>
      </c>
      <c r="L33" s="12">
        <f t="shared" si="2"/>
        <v>0.38377094716901183</v>
      </c>
    </row>
    <row r="34" spans="1:12" x14ac:dyDescent="0.25">
      <c r="A34" s="44" t="s">
        <v>31</v>
      </c>
      <c r="B34" s="44"/>
      <c r="C34" s="4" t="s">
        <v>119</v>
      </c>
      <c r="D34" s="57">
        <v>0.49628669102911704</v>
      </c>
      <c r="E34" s="12">
        <v>1.0161911706149129</v>
      </c>
      <c r="F34" s="12">
        <f t="shared" si="0"/>
        <v>104.75890024528044</v>
      </c>
      <c r="G34" s="12">
        <v>1.3199468587103393</v>
      </c>
      <c r="H34" s="12">
        <v>1.3242221986792386</v>
      </c>
      <c r="I34" s="12">
        <f t="shared" si="1"/>
        <v>0.3239024314264185</v>
      </c>
      <c r="J34" s="12">
        <v>0.48588074023303635</v>
      </c>
      <c r="K34" s="12">
        <v>0.98374211729840799</v>
      </c>
      <c r="L34" s="12">
        <f t="shared" si="2"/>
        <v>102.46575668477601</v>
      </c>
    </row>
    <row r="35" spans="1:12" x14ac:dyDescent="0.25">
      <c r="A35" s="44" t="s">
        <v>32</v>
      </c>
      <c r="B35" s="44"/>
      <c r="C35" s="4" t="s">
        <v>120</v>
      </c>
      <c r="D35" s="57">
        <v>1.6999316379154998</v>
      </c>
      <c r="E35" s="12">
        <v>1.8700288603492898</v>
      </c>
      <c r="F35" s="12">
        <f t="shared" si="0"/>
        <v>10.00612134275984</v>
      </c>
      <c r="G35" s="12">
        <v>0.57628512679917754</v>
      </c>
      <c r="H35" s="12">
        <v>0.98512521443198675</v>
      </c>
      <c r="I35" s="12">
        <f t="shared" si="1"/>
        <v>70.944063731716057</v>
      </c>
      <c r="J35" s="12">
        <v>1.4412730668532954</v>
      </c>
      <c r="K35" s="12">
        <v>1.6204554907999831</v>
      </c>
      <c r="L35" s="12">
        <f t="shared" si="2"/>
        <v>12.432232868813202</v>
      </c>
    </row>
    <row r="36" spans="1:12" x14ac:dyDescent="0.25">
      <c r="A36" s="44" t="s">
        <v>33</v>
      </c>
      <c r="B36" s="44"/>
      <c r="C36" s="4" t="s">
        <v>121</v>
      </c>
      <c r="D36" s="57"/>
      <c r="E36" s="12"/>
      <c r="F36" s="12"/>
      <c r="G36" s="12">
        <v>1.4783215696572443</v>
      </c>
      <c r="H36" s="12">
        <v>1.6649008180389189</v>
      </c>
      <c r="I36" s="12"/>
      <c r="J36" s="12"/>
      <c r="K36" s="12"/>
      <c r="L36" s="12"/>
    </row>
    <row r="37" spans="1:12" x14ac:dyDescent="0.25">
      <c r="A37" s="44" t="s">
        <v>34</v>
      </c>
      <c r="B37" s="44"/>
      <c r="C37" s="4" t="s">
        <v>122</v>
      </c>
      <c r="D37" s="57">
        <v>1.2267124765044835</v>
      </c>
      <c r="E37" s="12">
        <v>1.3528405298436603</v>
      </c>
      <c r="F37" s="12">
        <f t="shared" si="0"/>
        <v>10.281794287980063</v>
      </c>
      <c r="G37" s="12" t="e">
        <v>#DIV/0!</v>
      </c>
      <c r="H37" s="12" t="e">
        <v>#DIV/0!</v>
      </c>
      <c r="I37" s="12" t="e">
        <f t="shared" si="1"/>
        <v>#DIV/0!</v>
      </c>
      <c r="J37" s="12">
        <v>-1.3778233137152189</v>
      </c>
      <c r="K37" s="12">
        <v>-1.1619896400334677</v>
      </c>
      <c r="L37" s="12">
        <f t="shared" si="2"/>
        <v>-15.664829556394182</v>
      </c>
    </row>
    <row r="38" spans="1:12" x14ac:dyDescent="0.25">
      <c r="A38" s="44" t="s">
        <v>35</v>
      </c>
      <c r="B38" s="44"/>
      <c r="C38" s="4" t="s">
        <v>123</v>
      </c>
      <c r="D38" s="57">
        <v>5.5152791606035079</v>
      </c>
      <c r="E38" s="12">
        <v>3.2292351902503205</v>
      </c>
      <c r="F38" s="12">
        <f t="shared" si="0"/>
        <v>-41.449288490830213</v>
      </c>
      <c r="G38" s="12">
        <v>1.169945767725634</v>
      </c>
      <c r="H38" s="12">
        <v>1.2876629908527699</v>
      </c>
      <c r="I38" s="12">
        <f t="shared" si="1"/>
        <v>10.061767508760468</v>
      </c>
      <c r="J38" s="12">
        <v>-20.946771846519109</v>
      </c>
      <c r="K38" s="12">
        <v>-6.6834816327943773</v>
      </c>
      <c r="L38" s="12">
        <f t="shared" si="2"/>
        <v>-68.093023202976141</v>
      </c>
    </row>
    <row r="39" spans="1:12" x14ac:dyDescent="0.25">
      <c r="A39" s="44" t="s">
        <v>36</v>
      </c>
      <c r="B39" s="44"/>
      <c r="C39" s="4" t="s">
        <v>124</v>
      </c>
      <c r="D39" s="57"/>
      <c r="E39" s="12"/>
      <c r="F39" s="12"/>
      <c r="G39" s="12">
        <v>5.1393122463046641</v>
      </c>
      <c r="H39" s="12">
        <v>3.071045251532043</v>
      </c>
      <c r="I39" s="12"/>
      <c r="J39" s="12"/>
      <c r="K39" s="12"/>
      <c r="L39" s="12"/>
    </row>
    <row r="40" spans="1:12" x14ac:dyDescent="0.25">
      <c r="A40" s="44" t="s">
        <v>37</v>
      </c>
      <c r="B40" s="44"/>
      <c r="C40" s="4" t="s">
        <v>125</v>
      </c>
      <c r="D40" s="57">
        <v>1.855597108056553</v>
      </c>
      <c r="E40" s="12">
        <v>1.7938435239904098</v>
      </c>
      <c r="F40" s="12">
        <f t="shared" si="0"/>
        <v>-3.3279629396933359</v>
      </c>
      <c r="G40" s="12" t="e">
        <v>#DIV/0!</v>
      </c>
      <c r="H40" s="12" t="e">
        <v>#DIV/0!</v>
      </c>
      <c r="I40" s="12" t="e">
        <f t="shared" si="1"/>
        <v>#DIV/0!</v>
      </c>
      <c r="J40" s="12">
        <v>1.5471105219227181</v>
      </c>
      <c r="K40" s="12">
        <v>1.5539067418513397</v>
      </c>
      <c r="L40" s="12">
        <f t="shared" si="2"/>
        <v>0.43928470735079372</v>
      </c>
    </row>
    <row r="41" spans="1:12" x14ac:dyDescent="0.25">
      <c r="A41" s="44" t="s">
        <v>38</v>
      </c>
      <c r="B41" s="44"/>
      <c r="C41" s="4" t="s">
        <v>126</v>
      </c>
      <c r="D41" s="57">
        <v>4.3406707238119902</v>
      </c>
      <c r="E41" s="12">
        <v>4.82793867120954</v>
      </c>
      <c r="F41" s="12">
        <f t="shared" si="0"/>
        <v>11.225637197599482</v>
      </c>
      <c r="G41" s="12">
        <v>1.5471105219227181</v>
      </c>
      <c r="H41" s="12">
        <v>1.5539067418513397</v>
      </c>
      <c r="I41" s="12">
        <f t="shared" si="1"/>
        <v>0.43928470735079372</v>
      </c>
      <c r="J41" s="12">
        <v>2.5479603087100329</v>
      </c>
      <c r="K41" s="12">
        <v>2.9546976908161469</v>
      </c>
      <c r="L41" s="12">
        <f t="shared" si="2"/>
        <v>15.9632542436281</v>
      </c>
    </row>
    <row r="42" spans="1:12" x14ac:dyDescent="0.25">
      <c r="A42" s="44" t="s">
        <v>39</v>
      </c>
      <c r="B42" s="44"/>
      <c r="C42" s="4" t="s">
        <v>127</v>
      </c>
      <c r="D42" s="57">
        <v>2.8308339429407461</v>
      </c>
      <c r="E42" s="12">
        <v>5.8772903520109478</v>
      </c>
      <c r="F42" s="12">
        <f t="shared" si="0"/>
        <v>107.61692386327195</v>
      </c>
      <c r="G42" s="12">
        <v>2.5479603087100329</v>
      </c>
      <c r="H42" s="12">
        <v>2.9546976908161469</v>
      </c>
      <c r="I42" s="12">
        <f t="shared" si="1"/>
        <v>15.9632542436281</v>
      </c>
      <c r="J42" s="12">
        <v>2.4124603755181662</v>
      </c>
      <c r="K42" s="12">
        <v>4.9752908081806435</v>
      </c>
      <c r="L42" s="12">
        <f t="shared" si="2"/>
        <v>106.23305811238509</v>
      </c>
    </row>
    <row r="43" spans="1:12" x14ac:dyDescent="0.25">
      <c r="A43" s="44" t="s">
        <v>40</v>
      </c>
      <c r="B43" s="44"/>
      <c r="C43" s="4" t="s">
        <v>128</v>
      </c>
      <c r="D43" s="57">
        <v>1.4359206798866855</v>
      </c>
      <c r="E43" s="12">
        <v>1.8201153568853641</v>
      </c>
      <c r="F43" s="12">
        <f t="shared" si="0"/>
        <v>26.755981885364093</v>
      </c>
      <c r="G43" s="12">
        <v>2.4124603755181662</v>
      </c>
      <c r="H43" s="12">
        <v>4.9752908081806435</v>
      </c>
      <c r="I43" s="12">
        <f t="shared" si="1"/>
        <v>106.23305811238509</v>
      </c>
      <c r="J43" s="12">
        <v>0.69416430594900846</v>
      </c>
      <c r="K43" s="12">
        <v>0.92600937274693584</v>
      </c>
      <c r="L43" s="12">
        <f t="shared" si="2"/>
        <v>33.399162822261019</v>
      </c>
    </row>
    <row r="44" spans="1:12" x14ac:dyDescent="0.25">
      <c r="A44" s="44" t="s">
        <v>41</v>
      </c>
      <c r="B44" s="44"/>
      <c r="C44" s="4" t="s">
        <v>129</v>
      </c>
      <c r="D44" s="57">
        <v>8.0744500846023683</v>
      </c>
      <c r="E44" s="12">
        <v>6.4223764093668692</v>
      </c>
      <c r="F44" s="12">
        <f t="shared" si="0"/>
        <v>-20.460510101931689</v>
      </c>
      <c r="G44" s="12">
        <v>0.69416430594900846</v>
      </c>
      <c r="H44" s="12">
        <v>0.92600937274693584</v>
      </c>
      <c r="I44" s="12">
        <f t="shared" si="1"/>
        <v>33.399162822261019</v>
      </c>
      <c r="J44" s="12">
        <v>7.8595600676818949</v>
      </c>
      <c r="K44" s="12">
        <v>5.7961838681699911</v>
      </c>
      <c r="L44" s="12">
        <f t="shared" si="2"/>
        <v>-26.253075003477605</v>
      </c>
    </row>
    <row r="45" spans="1:12" x14ac:dyDescent="0.25">
      <c r="A45" s="44" t="s">
        <v>42</v>
      </c>
      <c r="B45" s="44"/>
      <c r="C45" s="4" t="s">
        <v>130</v>
      </c>
      <c r="D45" s="57">
        <v>4.7084243257866634</v>
      </c>
      <c r="E45" s="12">
        <v>2.5789938702177131</v>
      </c>
      <c r="F45" s="12">
        <f t="shared" si="0"/>
        <v>-45.225967504812225</v>
      </c>
      <c r="G45" s="12">
        <v>7.8595600676818949</v>
      </c>
      <c r="H45" s="12">
        <v>5.7961838681699911</v>
      </c>
      <c r="I45" s="12">
        <f t="shared" si="1"/>
        <v>-26.253075003477605</v>
      </c>
      <c r="J45" s="12">
        <v>4.0884368494101322</v>
      </c>
      <c r="K45" s="12">
        <v>2.0697371680818</v>
      </c>
      <c r="L45" s="12">
        <f t="shared" si="2"/>
        <v>-49.375831294045412</v>
      </c>
    </row>
    <row r="46" spans="1:12" x14ac:dyDescent="0.25">
      <c r="A46" s="44" t="s">
        <v>43</v>
      </c>
      <c r="B46" s="44"/>
      <c r="C46" s="4" t="s">
        <v>131</v>
      </c>
      <c r="D46" s="57"/>
      <c r="E46" s="12"/>
      <c r="F46" s="12"/>
      <c r="G46" s="12">
        <v>4.0884368494101322</v>
      </c>
      <c r="H46" s="12">
        <v>2.0697371680818</v>
      </c>
      <c r="I46" s="12"/>
      <c r="J46" s="12"/>
      <c r="K46" s="12"/>
      <c r="L46" s="12"/>
    </row>
    <row r="47" spans="1:12" x14ac:dyDescent="0.25">
      <c r="A47" s="44" t="s">
        <v>44</v>
      </c>
      <c r="B47" s="44"/>
      <c r="C47" s="4" t="s">
        <v>132</v>
      </c>
      <c r="D47" s="57"/>
      <c r="E47" s="12"/>
      <c r="F47" s="12"/>
      <c r="G47" s="12" t="e">
        <v>#DIV/0!</v>
      </c>
      <c r="H47" s="12" t="e">
        <v>#DIV/0!</v>
      </c>
      <c r="I47" s="12"/>
      <c r="J47" s="12"/>
      <c r="K47" s="12"/>
      <c r="L47" s="12"/>
    </row>
    <row r="48" spans="1:12" x14ac:dyDescent="0.25">
      <c r="A48" s="44" t="s">
        <v>45</v>
      </c>
      <c r="B48" s="44"/>
      <c r="C48" s="4" t="s">
        <v>133</v>
      </c>
      <c r="D48" s="57"/>
      <c r="E48" s="12"/>
      <c r="F48" s="12"/>
      <c r="G48" s="12" t="e">
        <v>#DIV/0!</v>
      </c>
      <c r="H48" s="12" t="e">
        <v>#DIV/0!</v>
      </c>
      <c r="I48" s="12"/>
      <c r="J48" s="12"/>
      <c r="K48" s="12"/>
      <c r="L48" s="12"/>
    </row>
    <row r="49" spans="1:12" x14ac:dyDescent="0.25">
      <c r="A49" s="44" t="s">
        <v>46</v>
      </c>
      <c r="B49" s="44"/>
      <c r="C49" s="4" t="s">
        <v>134</v>
      </c>
      <c r="D49" s="57">
        <v>1.2867098666950321</v>
      </c>
      <c r="E49" s="12">
        <v>1.2405096496377341</v>
      </c>
      <c r="F49" s="12">
        <f t="shared" si="0"/>
        <v>-3.5905698909393635</v>
      </c>
      <c r="G49" s="12" t="e">
        <v>#DIV/0!</v>
      </c>
      <c r="H49" s="12" t="e">
        <v>#DIV/0!</v>
      </c>
      <c r="I49" s="12" t="e">
        <f t="shared" si="1"/>
        <v>#DIV/0!</v>
      </c>
      <c r="J49" s="12">
        <v>1.3074427994738431</v>
      </c>
      <c r="K49" s="12">
        <v>1.0985989606735225</v>
      </c>
      <c r="L49" s="12">
        <f t="shared" si="2"/>
        <v>-15.973458944771124</v>
      </c>
    </row>
    <row r="50" spans="1:12" x14ac:dyDescent="0.25">
      <c r="A50" s="44" t="s">
        <v>47</v>
      </c>
      <c r="B50" s="44"/>
      <c r="C50" s="4" t="s">
        <v>135</v>
      </c>
      <c r="D50" s="57"/>
      <c r="E50" s="12"/>
      <c r="F50" s="12"/>
      <c r="G50" s="12">
        <v>1.3074427994738431</v>
      </c>
      <c r="H50" s="12">
        <v>1.0985989606735225</v>
      </c>
      <c r="I50" s="12"/>
      <c r="J50" s="12"/>
      <c r="K50" s="12"/>
      <c r="L50" s="12"/>
    </row>
    <row r="51" spans="1:12" x14ac:dyDescent="0.25">
      <c r="A51" s="44" t="s">
        <v>48</v>
      </c>
      <c r="B51" s="44"/>
      <c r="C51" s="4" t="s">
        <v>136</v>
      </c>
      <c r="D51" s="57"/>
      <c r="E51" s="12"/>
      <c r="F51" s="12"/>
      <c r="G51" s="12" t="e">
        <v>#DIV/0!</v>
      </c>
      <c r="H51" s="12" t="e">
        <v>#DIV/0!</v>
      </c>
      <c r="I51" s="12"/>
      <c r="J51" s="12"/>
      <c r="K51" s="12"/>
      <c r="L51" s="12"/>
    </row>
    <row r="52" spans="1:12" x14ac:dyDescent="0.25">
      <c r="A52" s="44" t="s">
        <v>49</v>
      </c>
      <c r="B52" s="44"/>
      <c r="C52" s="4" t="s">
        <v>137</v>
      </c>
      <c r="D52" s="57">
        <v>37.81478659675227</v>
      </c>
      <c r="E52" s="12">
        <v>7.7760114613495688</v>
      </c>
      <c r="F52" s="12">
        <f t="shared" si="0"/>
        <v>-79.436585100238503</v>
      </c>
      <c r="G52" s="12" t="e">
        <v>#DIV/0!</v>
      </c>
      <c r="H52" s="12" t="e">
        <v>#DIV/0!</v>
      </c>
      <c r="I52" s="12" t="e">
        <f t="shared" si="1"/>
        <v>#DIV/0!</v>
      </c>
      <c r="J52" s="12">
        <v>37.504802880234244</v>
      </c>
      <c r="K52" s="12">
        <v>9.2664679356401987</v>
      </c>
      <c r="L52" s="12">
        <f t="shared" si="2"/>
        <v>-75.292583285316226</v>
      </c>
    </row>
    <row r="53" spans="1:12" x14ac:dyDescent="0.25">
      <c r="A53" s="44" t="s">
        <v>50</v>
      </c>
      <c r="B53" s="44"/>
      <c r="C53" s="4" t="s">
        <v>138</v>
      </c>
      <c r="D53" s="57"/>
      <c r="E53" s="12"/>
      <c r="F53" s="12"/>
      <c r="G53" s="12">
        <v>37.504802880234244</v>
      </c>
      <c r="H53" s="12">
        <v>9.2664679356401987</v>
      </c>
      <c r="I53" s="12"/>
      <c r="J53" s="12"/>
      <c r="K53" s="12"/>
      <c r="L53" s="12"/>
    </row>
    <row r="54" spans="1:12" x14ac:dyDescent="0.25">
      <c r="A54" s="44" t="s">
        <v>51</v>
      </c>
      <c r="B54" s="44"/>
      <c r="C54" s="4" t="s">
        <v>139</v>
      </c>
      <c r="D54" s="57"/>
      <c r="E54" s="12"/>
      <c r="F54" s="12"/>
      <c r="G54" s="12" t="e">
        <v>#DIV/0!</v>
      </c>
      <c r="H54" s="12" t="e">
        <v>#DIV/0!</v>
      </c>
      <c r="I54" s="12"/>
      <c r="J54" s="12"/>
      <c r="K54" s="12"/>
      <c r="L54" s="12"/>
    </row>
    <row r="55" spans="1:12" x14ac:dyDescent="0.25">
      <c r="A55" s="44" t="s">
        <v>52</v>
      </c>
      <c r="B55" s="44"/>
      <c r="C55" s="4" t="s">
        <v>140</v>
      </c>
      <c r="D55" s="57"/>
      <c r="E55" s="12"/>
      <c r="F55" s="12"/>
      <c r="G55" s="12" t="e">
        <v>#DIV/0!</v>
      </c>
      <c r="H55" s="12" t="e">
        <v>#DIV/0!</v>
      </c>
      <c r="I55" s="12"/>
      <c r="J55" s="12"/>
      <c r="K55" s="12"/>
      <c r="L55" s="12"/>
    </row>
    <row r="56" spans="1:12" x14ac:dyDescent="0.25">
      <c r="A56" s="44" t="s">
        <v>53</v>
      </c>
      <c r="B56" s="44"/>
      <c r="C56" s="4" t="s">
        <v>141</v>
      </c>
      <c r="D56" s="57"/>
      <c r="E56" s="12"/>
      <c r="F56" s="12"/>
      <c r="G56" s="12" t="e">
        <v>#DIV/0!</v>
      </c>
      <c r="H56" s="12" t="e">
        <v>#DIV/0!</v>
      </c>
      <c r="I56" s="12"/>
      <c r="J56" s="12"/>
      <c r="K56" s="12"/>
      <c r="L56" s="12"/>
    </row>
    <row r="57" spans="1:12" x14ac:dyDescent="0.25">
      <c r="A57" s="44" t="s">
        <v>54</v>
      </c>
      <c r="B57" s="44"/>
      <c r="C57" s="4" t="s">
        <v>142</v>
      </c>
      <c r="D57" s="57"/>
      <c r="E57" s="12"/>
      <c r="F57" s="12"/>
      <c r="G57" s="12" t="e">
        <v>#DIV/0!</v>
      </c>
      <c r="H57" s="12" t="e">
        <v>#DIV/0!</v>
      </c>
      <c r="I57" s="12"/>
      <c r="J57" s="12"/>
      <c r="K57" s="12"/>
      <c r="L57" s="12"/>
    </row>
    <row r="58" spans="1:12" x14ac:dyDescent="0.25">
      <c r="A58" s="44" t="s">
        <v>55</v>
      </c>
      <c r="B58" s="44"/>
      <c r="C58" s="4" t="s">
        <v>143</v>
      </c>
      <c r="D58" s="57">
        <v>538.80487804878044</v>
      </c>
      <c r="E58" s="12">
        <v>614.31292517006807</v>
      </c>
      <c r="F58" s="12">
        <f t="shared" si="0"/>
        <v>14.013987288818043</v>
      </c>
      <c r="G58" s="12" t="e">
        <v>#DIV/0!</v>
      </c>
      <c r="H58" s="12" t="e">
        <v>#DIV/0!</v>
      </c>
      <c r="I58" s="12" t="e">
        <f t="shared" si="1"/>
        <v>#DIV/0!</v>
      </c>
      <c r="J58" s="12">
        <v>510.78658536585368</v>
      </c>
      <c r="K58" s="12">
        <v>599.83673469387759</v>
      </c>
      <c r="L58" s="12">
        <f t="shared" si="2"/>
        <v>17.433924828750392</v>
      </c>
    </row>
    <row r="59" spans="1:12" x14ac:dyDescent="0.25">
      <c r="A59" s="44" t="s">
        <v>56</v>
      </c>
      <c r="B59" s="44"/>
      <c r="C59" s="4" t="s">
        <v>144</v>
      </c>
      <c r="D59" s="57"/>
      <c r="E59" s="12"/>
      <c r="F59" s="12"/>
      <c r="G59" s="12">
        <v>510.78658536585368</v>
      </c>
      <c r="H59" s="12">
        <v>599.83673469387759</v>
      </c>
      <c r="I59" s="12"/>
      <c r="J59" s="12"/>
      <c r="K59" s="12"/>
      <c r="L59" s="12"/>
    </row>
    <row r="60" spans="1:12" x14ac:dyDescent="0.25">
      <c r="A60" s="44" t="s">
        <v>57</v>
      </c>
      <c r="B60" s="44"/>
      <c r="C60" s="4" t="s">
        <v>145</v>
      </c>
      <c r="D60" s="57"/>
      <c r="E60" s="12"/>
      <c r="F60" s="12"/>
      <c r="G60" s="12" t="e">
        <v>#DIV/0!</v>
      </c>
      <c r="H60" s="12" t="e">
        <v>#DIV/0!</v>
      </c>
      <c r="I60" s="12"/>
      <c r="J60" s="12"/>
      <c r="K60" s="12"/>
      <c r="L60" s="12"/>
    </row>
    <row r="61" spans="1:12" x14ac:dyDescent="0.25">
      <c r="A61" s="44" t="s">
        <v>58</v>
      </c>
      <c r="B61" s="44"/>
      <c r="C61" s="4" t="s">
        <v>146</v>
      </c>
      <c r="D61" s="57">
        <v>2.6862772695285009</v>
      </c>
      <c r="E61" s="12">
        <v>2.4591245025582715</v>
      </c>
      <c r="F61" s="12">
        <f t="shared" si="0"/>
        <v>-8.4560432218562198</v>
      </c>
      <c r="G61" s="12" t="e">
        <v>#DIV/0!</v>
      </c>
      <c r="H61" s="12" t="e">
        <v>#DIV/0!</v>
      </c>
      <c r="I61" s="12" t="e">
        <f t="shared" si="1"/>
        <v>#DIV/0!</v>
      </c>
      <c r="J61" s="12">
        <v>2.6734693877551021</v>
      </c>
      <c r="K61" s="12">
        <v>2.449801023308698</v>
      </c>
      <c r="L61" s="12">
        <f t="shared" si="2"/>
        <v>-8.3662212655525252</v>
      </c>
    </row>
    <row r="62" spans="1:12" x14ac:dyDescent="0.25">
      <c r="A62" s="44" t="s">
        <v>59</v>
      </c>
      <c r="B62" s="44"/>
      <c r="C62" s="4" t="s">
        <v>147</v>
      </c>
      <c r="D62" s="57">
        <v>3.6669149027685943</v>
      </c>
      <c r="E62" s="12">
        <v>3.3026335696221021</v>
      </c>
      <c r="F62" s="12">
        <f t="shared" si="0"/>
        <v>-9.9342728916739276</v>
      </c>
      <c r="G62" s="12">
        <v>2.6734693877551021</v>
      </c>
      <c r="H62" s="12">
        <v>2.449801023308698</v>
      </c>
      <c r="I62" s="12">
        <f t="shared" si="1"/>
        <v>-8.3662212655525252</v>
      </c>
      <c r="J62" s="12">
        <v>3.4483970885911464</v>
      </c>
      <c r="K62" s="12">
        <v>3.9982595021604537</v>
      </c>
      <c r="L62" s="12">
        <f t="shared" si="2"/>
        <v>15.945449420210338</v>
      </c>
    </row>
    <row r="63" spans="1:12" x14ac:dyDescent="0.25">
      <c r="A63" s="44" t="s">
        <v>60</v>
      </c>
      <c r="B63" s="44"/>
      <c r="C63" s="4" t="s">
        <v>148</v>
      </c>
      <c r="D63" s="57"/>
      <c r="E63" s="12"/>
      <c r="F63" s="12"/>
      <c r="G63" s="12">
        <v>3.4483970885911464</v>
      </c>
      <c r="H63" s="12">
        <v>3.9982595021604537</v>
      </c>
      <c r="I63" s="12"/>
      <c r="J63" s="12"/>
      <c r="K63" s="12"/>
      <c r="L63" s="12"/>
    </row>
    <row r="64" spans="1:12" x14ac:dyDescent="0.25">
      <c r="A64" s="44" t="s">
        <v>61</v>
      </c>
      <c r="B64" s="44"/>
      <c r="C64" s="4" t="s">
        <v>149</v>
      </c>
      <c r="D64" s="57"/>
      <c r="E64" s="12"/>
      <c r="F64" s="12"/>
      <c r="G64" s="12" t="e">
        <v>#DIV/0!</v>
      </c>
      <c r="H64" s="12" t="e">
        <v>#DIV/0!</v>
      </c>
      <c r="I64" s="12"/>
      <c r="J64" s="12"/>
      <c r="K64" s="12"/>
      <c r="L64" s="12"/>
    </row>
    <row r="65" spans="1:12" x14ac:dyDescent="0.25">
      <c r="A65" s="44" t="s">
        <v>62</v>
      </c>
      <c r="B65" s="44"/>
      <c r="C65" s="4" t="s">
        <v>150</v>
      </c>
      <c r="D65" s="57"/>
      <c r="E65" s="12"/>
      <c r="F65" s="12"/>
      <c r="G65" s="12" t="e">
        <v>#DIV/0!</v>
      </c>
      <c r="H65" s="12" t="e">
        <v>#DIV/0!</v>
      </c>
      <c r="I65" s="12"/>
      <c r="J65" s="12"/>
      <c r="K65" s="12"/>
      <c r="L65" s="12"/>
    </row>
    <row r="66" spans="1:12" x14ac:dyDescent="0.25">
      <c r="A66" s="44" t="s">
        <v>63</v>
      </c>
      <c r="B66" s="44"/>
      <c r="C66" s="4" t="s">
        <v>151</v>
      </c>
      <c r="D66" s="57">
        <v>1.2477348889164701</v>
      </c>
      <c r="E66" s="12">
        <v>5.3742043201502661</v>
      </c>
      <c r="F66" s="12">
        <f t="shared" si="0"/>
        <v>330.71684280762651</v>
      </c>
      <c r="G66" s="12" t="e">
        <v>#DIV/0!</v>
      </c>
      <c r="H66" s="12" t="e">
        <v>#DIV/0!</v>
      </c>
      <c r="I66" s="12" t="e">
        <f t="shared" si="1"/>
        <v>#DIV/0!</v>
      </c>
      <c r="J66" s="12">
        <v>2.2035087719298247</v>
      </c>
      <c r="K66" s="12">
        <v>2.8099005598302615</v>
      </c>
      <c r="L66" s="12">
        <f t="shared" si="2"/>
        <v>27.519372540067593</v>
      </c>
    </row>
    <row r="67" spans="1:12" x14ac:dyDescent="0.25">
      <c r="A67" s="44" t="s">
        <v>64</v>
      </c>
      <c r="B67" s="44"/>
      <c r="C67" s="4" t="s">
        <v>152</v>
      </c>
      <c r="D67" s="57"/>
      <c r="E67" s="12"/>
      <c r="F67" s="12"/>
      <c r="G67" s="12">
        <v>2.2035087719298247</v>
      </c>
      <c r="H67" s="12">
        <v>2.8099005598302615</v>
      </c>
      <c r="I67" s="12"/>
      <c r="J67" s="12"/>
      <c r="K67" s="12"/>
      <c r="L67" s="12"/>
    </row>
    <row r="68" spans="1:12" x14ac:dyDescent="0.25">
      <c r="A68" s="44" t="s">
        <v>65</v>
      </c>
      <c r="B68" s="44"/>
      <c r="C68" s="4" t="s">
        <v>153</v>
      </c>
      <c r="D68" s="57"/>
      <c r="E68" s="12"/>
      <c r="F68" s="12"/>
      <c r="G68" s="12" t="e">
        <v>#DIV/0!</v>
      </c>
      <c r="H68" s="12" t="e">
        <v>#DIV/0!</v>
      </c>
      <c r="I68" s="12"/>
      <c r="J68" s="12"/>
      <c r="K68" s="12"/>
      <c r="L68" s="12"/>
    </row>
    <row r="69" spans="1:12" x14ac:dyDescent="0.25">
      <c r="A69" s="44" t="s">
        <v>66</v>
      </c>
      <c r="B69" s="44"/>
      <c r="C69" s="4" t="s">
        <v>154</v>
      </c>
      <c r="D69" s="57"/>
      <c r="E69" s="12"/>
      <c r="F69" s="12"/>
      <c r="G69" s="12" t="e">
        <v>#DIV/0!</v>
      </c>
      <c r="H69" s="12" t="e">
        <v>#DIV/0!</v>
      </c>
      <c r="I69" s="12"/>
      <c r="J69" s="12"/>
      <c r="K69" s="12"/>
      <c r="L69" s="12"/>
    </row>
    <row r="70" spans="1:12" x14ac:dyDescent="0.25">
      <c r="A70" s="44" t="s">
        <v>67</v>
      </c>
      <c r="B70" s="44"/>
      <c r="C70" s="4" t="s">
        <v>155</v>
      </c>
      <c r="D70" s="57"/>
      <c r="E70" s="12"/>
      <c r="F70" s="12"/>
      <c r="G70" s="12" t="e">
        <v>#DIV/0!</v>
      </c>
      <c r="H70" s="12" t="e">
        <v>#DIV/0!</v>
      </c>
      <c r="I70" s="12"/>
      <c r="J70" s="12"/>
      <c r="K70" s="12"/>
      <c r="L70" s="12"/>
    </row>
    <row r="71" spans="1:12" x14ac:dyDescent="0.25">
      <c r="A71" s="44" t="s">
        <v>68</v>
      </c>
      <c r="B71" s="44"/>
      <c r="C71" s="4" t="s">
        <v>156</v>
      </c>
      <c r="D71" s="57"/>
      <c r="E71" s="12"/>
      <c r="F71" s="12"/>
      <c r="G71" s="12" t="e">
        <v>#DIV/0!</v>
      </c>
      <c r="H71" s="12" t="e">
        <v>#DIV/0!</v>
      </c>
      <c r="I71" s="12"/>
      <c r="J71" s="12"/>
      <c r="K71" s="12"/>
      <c r="L71" s="12"/>
    </row>
    <row r="72" spans="1:12" x14ac:dyDescent="0.25">
      <c r="A72" s="44" t="s">
        <v>69</v>
      </c>
      <c r="B72" s="44"/>
      <c r="C72" s="4" t="s">
        <v>157</v>
      </c>
      <c r="D72" s="57"/>
      <c r="E72" s="12"/>
      <c r="F72" s="12"/>
      <c r="G72" s="12" t="e">
        <v>#DIV/0!</v>
      </c>
      <c r="H72" s="12" t="e">
        <v>#DIV/0!</v>
      </c>
      <c r="I72" s="12"/>
      <c r="J72" s="12"/>
      <c r="K72" s="12"/>
      <c r="L72" s="12"/>
    </row>
    <row r="73" spans="1:12" x14ac:dyDescent="0.25">
      <c r="A73" s="44" t="s">
        <v>70</v>
      </c>
      <c r="B73" s="44"/>
      <c r="C73" s="4" t="s">
        <v>158</v>
      </c>
      <c r="D73" s="57"/>
      <c r="E73" s="12"/>
      <c r="F73" s="12"/>
      <c r="G73" s="12" t="e">
        <v>#DIV/0!</v>
      </c>
      <c r="H73" s="12" t="e">
        <v>#DIV/0!</v>
      </c>
      <c r="I73" s="12"/>
      <c r="J73" s="12"/>
      <c r="K73" s="12"/>
      <c r="L73" s="12"/>
    </row>
    <row r="74" spans="1:12" x14ac:dyDescent="0.25">
      <c r="A74" s="44" t="s">
        <v>71</v>
      </c>
      <c r="B74" s="44"/>
      <c r="C74" s="4" t="s">
        <v>159</v>
      </c>
      <c r="D74" s="57"/>
      <c r="E74" s="12"/>
      <c r="F74" s="12"/>
      <c r="G74" s="12" t="e">
        <v>#DIV/0!</v>
      </c>
      <c r="H74" s="12" t="e">
        <v>#DIV/0!</v>
      </c>
      <c r="I74" s="12"/>
      <c r="J74" s="12"/>
      <c r="K74" s="12"/>
      <c r="L74" s="12"/>
    </row>
    <row r="75" spans="1:12" x14ac:dyDescent="0.25">
      <c r="A75" s="44" t="s">
        <v>72</v>
      </c>
      <c r="B75" s="44"/>
      <c r="C75" s="4" t="s">
        <v>160</v>
      </c>
      <c r="D75" s="57"/>
      <c r="E75" s="12"/>
      <c r="F75" s="12"/>
      <c r="G75" s="12" t="e">
        <v>#DIV/0!</v>
      </c>
      <c r="H75" s="12" t="e">
        <v>#DIV/0!</v>
      </c>
      <c r="I75" s="12"/>
      <c r="J75" s="12"/>
      <c r="K75" s="12"/>
      <c r="L75" s="12"/>
    </row>
    <row r="76" spans="1:12" x14ac:dyDescent="0.25">
      <c r="A76" s="44" t="s">
        <v>73</v>
      </c>
      <c r="B76" s="44"/>
      <c r="C76" s="4" t="s">
        <v>161</v>
      </c>
      <c r="D76" s="57"/>
      <c r="E76" s="12"/>
      <c r="F76" s="12"/>
      <c r="G76" s="12" t="e">
        <v>#DIV/0!</v>
      </c>
      <c r="H76" s="12" t="e">
        <v>#DIV/0!</v>
      </c>
      <c r="I76" s="12"/>
      <c r="J76" s="12"/>
      <c r="K76" s="12"/>
      <c r="L76" s="12"/>
    </row>
    <row r="77" spans="1:12" x14ac:dyDescent="0.25">
      <c r="A77" s="44" t="s">
        <v>74</v>
      </c>
      <c r="B77" s="44"/>
      <c r="C77" s="4" t="s">
        <v>162</v>
      </c>
      <c r="D77" s="57"/>
      <c r="E77" s="12"/>
      <c r="F77" s="12"/>
      <c r="G77" s="12" t="e">
        <v>#DIV/0!</v>
      </c>
      <c r="H77" s="12" t="e">
        <v>#DIV/0!</v>
      </c>
      <c r="I77" s="12"/>
      <c r="J77" s="12"/>
      <c r="K77" s="12"/>
      <c r="L77" s="12"/>
    </row>
    <row r="78" spans="1:12" x14ac:dyDescent="0.25">
      <c r="A78" s="44" t="s">
        <v>75</v>
      </c>
      <c r="B78" s="44"/>
      <c r="C78" s="4" t="s">
        <v>163</v>
      </c>
      <c r="D78" s="57">
        <v>5.9910482347384582</v>
      </c>
      <c r="E78" s="12">
        <v>3.2259396499186881</v>
      </c>
      <c r="F78" s="12">
        <f t="shared" ref="F78:F89" si="3">E78/D78*100-100</f>
        <v>-46.15400304718932</v>
      </c>
      <c r="G78" s="12" t="e">
        <v>#DIV/0!</v>
      </c>
      <c r="H78" s="12" t="e">
        <v>#DIV/0!</v>
      </c>
      <c r="I78" s="12" t="e">
        <f t="shared" ref="I78:I89" si="4">H78/G78*100-100</f>
        <v>#DIV/0!</v>
      </c>
      <c r="J78" s="12">
        <v>4.2745380210178299</v>
      </c>
      <c r="K78" s="12">
        <v>3.9929250511461163</v>
      </c>
      <c r="L78" s="12">
        <f t="shared" ref="L78:L89" si="5">K78/J78*100-100</f>
        <v>-6.5881498418549</v>
      </c>
    </row>
    <row r="79" spans="1:12" x14ac:dyDescent="0.25">
      <c r="A79" s="44" t="s">
        <v>76</v>
      </c>
      <c r="B79" s="44"/>
      <c r="C79" s="4" t="s">
        <v>164</v>
      </c>
      <c r="D79" s="57"/>
      <c r="E79" s="12"/>
      <c r="F79" s="12"/>
      <c r="G79" s="12">
        <v>4.2745380210178299</v>
      </c>
      <c r="H79" s="12">
        <v>3.9929250511461163</v>
      </c>
      <c r="I79" s="12"/>
      <c r="J79" s="12"/>
      <c r="K79" s="12"/>
      <c r="L79" s="12"/>
    </row>
    <row r="80" spans="1:12" x14ac:dyDescent="0.25">
      <c r="A80" s="44" t="s">
        <v>77</v>
      </c>
      <c r="B80" s="44"/>
      <c r="C80" s="4" t="s">
        <v>165</v>
      </c>
      <c r="D80" s="57"/>
      <c r="E80" s="12"/>
      <c r="F80" s="12"/>
      <c r="G80" s="12" t="e">
        <v>#DIV/0!</v>
      </c>
      <c r="H80" s="12" t="e">
        <v>#DIV/0!</v>
      </c>
      <c r="I80" s="12"/>
      <c r="J80" s="12"/>
      <c r="K80" s="12"/>
      <c r="L80" s="12"/>
    </row>
    <row r="81" spans="1:12" x14ac:dyDescent="0.25">
      <c r="A81" s="44" t="s">
        <v>78</v>
      </c>
      <c r="B81" s="44"/>
      <c r="C81" s="4" t="s">
        <v>166</v>
      </c>
      <c r="D81" s="57"/>
      <c r="E81" s="12"/>
      <c r="F81" s="12"/>
      <c r="G81" s="12" t="e">
        <v>#DIV/0!</v>
      </c>
      <c r="H81" s="12" t="e">
        <v>#DIV/0!</v>
      </c>
      <c r="I81" s="12"/>
      <c r="J81" s="12"/>
      <c r="K81" s="12"/>
      <c r="L81" s="12"/>
    </row>
    <row r="82" spans="1:12" x14ac:dyDescent="0.25">
      <c r="A82" s="44" t="s">
        <v>79</v>
      </c>
      <c r="B82" s="44"/>
      <c r="C82" s="4" t="s">
        <v>167</v>
      </c>
      <c r="D82" s="57"/>
      <c r="E82" s="12"/>
      <c r="F82" s="12"/>
      <c r="G82" s="12" t="e">
        <v>#DIV/0!</v>
      </c>
      <c r="H82" s="12" t="e">
        <v>#DIV/0!</v>
      </c>
      <c r="I82" s="12"/>
      <c r="J82" s="12"/>
      <c r="K82" s="12"/>
      <c r="L82" s="12"/>
    </row>
    <row r="83" spans="1:12" x14ac:dyDescent="0.25">
      <c r="A83" s="44" t="s">
        <v>80</v>
      </c>
      <c r="B83" s="44"/>
      <c r="C83" s="4" t="s">
        <v>168</v>
      </c>
      <c r="D83" s="57"/>
      <c r="E83" s="12"/>
      <c r="F83" s="12"/>
      <c r="G83" s="12" t="e">
        <v>#DIV/0!</v>
      </c>
      <c r="H83" s="12" t="e">
        <v>#DIV/0!</v>
      </c>
      <c r="I83" s="12"/>
      <c r="J83" s="12"/>
      <c r="K83" s="12"/>
      <c r="L83" s="12"/>
    </row>
    <row r="84" spans="1:12" x14ac:dyDescent="0.25">
      <c r="A84" s="44" t="s">
        <v>81</v>
      </c>
      <c r="B84" s="44"/>
      <c r="C84" s="4" t="s">
        <v>169</v>
      </c>
      <c r="D84" s="57">
        <v>1.1617605277136116</v>
      </c>
      <c r="E84" s="12">
        <v>1.6836613068875343</v>
      </c>
      <c r="F84" s="12">
        <f t="shared" si="3"/>
        <v>44.923266604783265</v>
      </c>
      <c r="G84" s="12" t="e">
        <v>#DIV/0!</v>
      </c>
      <c r="H84" s="12" t="e">
        <v>#DIV/0!</v>
      </c>
      <c r="I84" s="12" t="e">
        <f t="shared" si="4"/>
        <v>#DIV/0!</v>
      </c>
      <c r="J84" s="12">
        <v>1.0016991330407792</v>
      </c>
      <c r="K84" s="12">
        <v>0.99334314356333597</v>
      </c>
      <c r="L84" s="12">
        <f t="shared" si="5"/>
        <v>-0.83418156228982809</v>
      </c>
    </row>
    <row r="85" spans="1:12" x14ac:dyDescent="0.25">
      <c r="A85" s="44" t="s">
        <v>82</v>
      </c>
      <c r="B85" s="44"/>
      <c r="C85" s="4" t="s">
        <v>170</v>
      </c>
      <c r="D85" s="57"/>
      <c r="E85" s="12"/>
      <c r="F85" s="12"/>
      <c r="G85" s="12">
        <v>1.0016991330407792</v>
      </c>
      <c r="H85" s="12">
        <v>0.99334314356333597</v>
      </c>
      <c r="I85" s="12"/>
      <c r="J85" s="12"/>
      <c r="K85" s="12"/>
      <c r="L85" s="12"/>
    </row>
    <row r="86" spans="1:12" x14ac:dyDescent="0.25">
      <c r="A86" s="44" t="s">
        <v>83</v>
      </c>
      <c r="B86" s="44"/>
      <c r="C86" s="4" t="s">
        <v>171</v>
      </c>
      <c r="D86" s="57"/>
      <c r="E86" s="12"/>
      <c r="F86" s="12"/>
      <c r="G86" s="12" t="e">
        <v>#DIV/0!</v>
      </c>
      <c r="H86" s="12" t="e">
        <v>#DIV/0!</v>
      </c>
      <c r="I86" s="12"/>
      <c r="J86" s="12"/>
      <c r="K86" s="12"/>
      <c r="L86" s="12"/>
    </row>
    <row r="87" spans="1:12" x14ac:dyDescent="0.25">
      <c r="A87" s="44" t="s">
        <v>84</v>
      </c>
      <c r="B87" s="44"/>
      <c r="C87" s="4" t="s">
        <v>172</v>
      </c>
      <c r="D87" s="57"/>
      <c r="E87" s="12"/>
      <c r="F87" s="12"/>
      <c r="G87" s="12" t="e">
        <v>#DIV/0!</v>
      </c>
      <c r="H87" s="12" t="e">
        <v>#DIV/0!</v>
      </c>
      <c r="I87" s="12"/>
      <c r="J87" s="12"/>
      <c r="K87" s="12"/>
      <c r="L87" s="12"/>
    </row>
    <row r="88" spans="1:12" x14ac:dyDescent="0.25">
      <c r="A88" s="44" t="s">
        <v>85</v>
      </c>
      <c r="B88" s="44"/>
      <c r="C88" s="4" t="s">
        <v>173</v>
      </c>
      <c r="D88" s="57"/>
      <c r="E88" s="12"/>
      <c r="F88" s="12"/>
      <c r="G88" s="12" t="e">
        <v>#DIV/0!</v>
      </c>
      <c r="H88" s="12" t="e">
        <v>#DIV/0!</v>
      </c>
      <c r="I88" s="12"/>
      <c r="J88" s="12"/>
      <c r="K88" s="12"/>
      <c r="L88" s="12"/>
    </row>
    <row r="89" spans="1:12" x14ac:dyDescent="0.25">
      <c r="A89" s="44" t="s">
        <v>86</v>
      </c>
      <c r="B89" s="44"/>
      <c r="C89" s="4" t="s">
        <v>174</v>
      </c>
      <c r="D89" s="57">
        <v>1.2671857210377673</v>
      </c>
      <c r="E89" s="12">
        <v>1.3978510082857252</v>
      </c>
      <c r="F89" s="12">
        <f t="shared" si="3"/>
        <v>10.311455146523343</v>
      </c>
      <c r="G89" s="12" t="e">
        <v>#DIV/0!</v>
      </c>
      <c r="H89" s="12" t="e">
        <v>#DIV/0!</v>
      </c>
      <c r="I89" s="12" t="e">
        <f t="shared" si="4"/>
        <v>#DIV/0!</v>
      </c>
      <c r="J89" s="12">
        <v>1.3624502607104882</v>
      </c>
      <c r="K89" s="12">
        <v>1.5137325102470256</v>
      </c>
      <c r="L89" s="12">
        <f t="shared" si="5"/>
        <v>11.103689719846869</v>
      </c>
    </row>
    <row r="90" spans="1:12" x14ac:dyDescent="0.25">
      <c r="A90" s="44" t="s">
        <v>87</v>
      </c>
      <c r="B90" s="44"/>
      <c r="C90" s="4" t="s">
        <v>175</v>
      </c>
      <c r="D90" s="57"/>
      <c r="E90" s="12"/>
      <c r="F90" s="12"/>
      <c r="G90" s="12">
        <v>1.3624502607104882</v>
      </c>
      <c r="H90" s="12">
        <v>1.5137325102470256</v>
      </c>
      <c r="I90" s="12"/>
      <c r="J90" s="12"/>
      <c r="K90" s="12"/>
      <c r="L90" s="12"/>
    </row>
    <row r="91" spans="1:12" x14ac:dyDescent="0.25">
      <c r="A91" s="137" t="s">
        <v>280</v>
      </c>
      <c r="B91" s="137"/>
      <c r="C91" s="138"/>
      <c r="D91" s="139">
        <v>2.0925257676362907</v>
      </c>
      <c r="E91" s="139">
        <v>2.09417954360632</v>
      </c>
      <c r="F91" s="142">
        <f>E91/D91*100-100</f>
        <v>7.903252593621346E-2</v>
      </c>
      <c r="G91" s="139">
        <f>'Tình hình Tài chính'!J49/'Tình hình Tài chính'!J139</f>
        <v>1.4250219805960891</v>
      </c>
      <c r="H91" s="139">
        <f>'Tình hình Tài chính'!K49/'Tình hình Tài chính'!K139</f>
        <v>1.4215835807111412</v>
      </c>
      <c r="I91" s="142">
        <v>0.7415509727363736</v>
      </c>
      <c r="J91" s="141">
        <v>0.82615887766125939</v>
      </c>
      <c r="K91" s="141">
        <v>11.409587207832359</v>
      </c>
      <c r="L91" s="140">
        <v>11.409587207832359</v>
      </c>
    </row>
  </sheetData>
  <mergeCells count="5">
    <mergeCell ref="D1:F1"/>
    <mergeCell ref="G1:I1"/>
    <mergeCell ref="J1:L1"/>
    <mergeCell ref="A1:B1"/>
    <mergeCell ref="A91:B9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35F652CDCC0A4EBB26F256EE71AEC4" ma:contentTypeVersion="1" ma:contentTypeDescription="Create a new document." ma:contentTypeScope="" ma:versionID="0656c8660762c72fb6a6abd042bb8ff4">
  <xsd:schema xmlns:xsd="http://www.w3.org/2001/XMLSchema" xmlns:xs="http://www.w3.org/2001/XMLSchema" xmlns:p="http://schemas.microsoft.com/office/2006/metadata/properties" xmlns:ns2="df6cab6d-25a5-4a45-89de-f19c5af208b6" targetNamespace="http://schemas.microsoft.com/office/2006/metadata/properties" ma:root="true" ma:fieldsID="33dac6600548e5ebfdeec93af0257fcf" ns2:_="">
    <xsd:import namespace="df6cab6d-25a5-4a45-89de-f19c5af208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cab6d-25a5-4a45-89de-f19c5af208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f6cab6d-25a5-4a45-89de-f19c5af208b6">QY5UZ4ZQWDMN-2102554853-741</_dlc_DocId>
    <_dlc_DocIdUrl xmlns="df6cab6d-25a5-4a45-89de-f19c5af208b6">
      <Url>https://stc.dongnai.gov.vn/_layouts/15/DocIdRedir.aspx?ID=QY5UZ4ZQWDMN-2102554853-741</Url>
      <Description>QY5UZ4ZQWDMN-2102554853-741</Description>
    </_dlc_DocIdUrl>
  </documentManagement>
</p:properties>
</file>

<file path=customXml/itemProps1.xml><?xml version="1.0" encoding="utf-8"?>
<ds:datastoreItem xmlns:ds="http://schemas.openxmlformats.org/officeDocument/2006/customXml" ds:itemID="{60E223EC-AF68-43C3-8ED5-43C8A31B98D2}"/>
</file>

<file path=customXml/itemProps2.xml><?xml version="1.0" encoding="utf-8"?>
<ds:datastoreItem xmlns:ds="http://schemas.openxmlformats.org/officeDocument/2006/customXml" ds:itemID="{321DB132-DC68-45EF-9900-2D14884BFE81}"/>
</file>

<file path=customXml/itemProps3.xml><?xml version="1.0" encoding="utf-8"?>
<ds:datastoreItem xmlns:ds="http://schemas.openxmlformats.org/officeDocument/2006/customXml" ds:itemID="{141C31BD-FBB7-49C0-A39D-D9675B3915E7}"/>
</file>

<file path=customXml/itemProps4.xml><?xml version="1.0" encoding="utf-8"?>
<ds:datastoreItem xmlns:ds="http://schemas.openxmlformats.org/officeDocument/2006/customXml" ds:itemID="{17D97924-CF63-4B16-8B35-F6F862D3E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Tình hình Tài chính</vt:lpstr>
      <vt:lpstr>Kết quả kinh doanh </vt:lpstr>
      <vt:lpstr>khả năng thanh toán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Nguyen Thi Ngoc Lan</cp:lastModifiedBy>
  <cp:lastPrinted>2024-07-09T05:30:22Z</cp:lastPrinted>
  <dcterms:created xsi:type="dcterms:W3CDTF">2024-07-07T05:19:25Z</dcterms:created>
  <dcterms:modified xsi:type="dcterms:W3CDTF">2024-07-09T08:36:59Z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0x0101008A35F652CDCC0A4EBB26F256EE71AEC4</vt:lpwstr>
  </property>
  <property fmtid="{D5CDD505-2E9C-101B-9397-08002B2CF9AE}" pid="3" name="_dlc_DocIdItemGuid">
    <vt:lpwstr>df54d388-53e0-4a6b-87a2-2347fcf9e494</vt:lpwstr>
  </property>
</Properties>
</file>